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81" yWindow="330" windowWidth="18795" windowHeight="114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<sst xmlns="http://schemas.openxmlformats.org/spreadsheetml/2006/main" count="536" uniqueCount="311">
  <si>
    <t>Fs :</t>
  </si>
  <si>
    <t>Qts :</t>
  </si>
  <si>
    <t>Vas :</t>
  </si>
  <si>
    <t>Qtc :</t>
  </si>
  <si>
    <t>Vb :</t>
  </si>
  <si>
    <t>Fc :</t>
  </si>
  <si>
    <t>Marque</t>
  </si>
  <si>
    <t>réf.</t>
  </si>
  <si>
    <t>SB Acoustics</t>
  </si>
  <si>
    <t>Peerless</t>
  </si>
  <si>
    <t>XXLS12</t>
  </si>
  <si>
    <t>SLS12</t>
  </si>
  <si>
    <t>SLS10</t>
  </si>
  <si>
    <t>SLS8</t>
  </si>
  <si>
    <t>Morel</t>
  </si>
  <si>
    <t>CAW938</t>
  </si>
  <si>
    <t>Visaton</t>
  </si>
  <si>
    <t>TIW300</t>
  </si>
  <si>
    <t>Seas</t>
  </si>
  <si>
    <t>CA26RFX</t>
  </si>
  <si>
    <t>CA26RE4X</t>
  </si>
  <si>
    <t>CD22RN4X</t>
  </si>
  <si>
    <t>CA15RLY</t>
  </si>
  <si>
    <t>Mivoc</t>
  </si>
  <si>
    <t>XAW310HC</t>
  </si>
  <si>
    <t>Davis</t>
  </si>
  <si>
    <t>31TCA12W</t>
  </si>
  <si>
    <t>Dayton</t>
  </si>
  <si>
    <t>Haut-parleur</t>
  </si>
  <si>
    <t>TIT320C</t>
  </si>
  <si>
    <t>HT300M0</t>
  </si>
  <si>
    <t>CA18RLY</t>
  </si>
  <si>
    <t>22W/8534G00</t>
  </si>
  <si>
    <t>22W/4534G00</t>
  </si>
  <si>
    <t>CA22RNY</t>
  </si>
  <si>
    <t>SB12RNX</t>
  </si>
  <si>
    <t>Athom</t>
  </si>
  <si>
    <t>Scan Speak</t>
  </si>
  <si>
    <t>WAL416</t>
  </si>
  <si>
    <t>HiVi</t>
  </si>
  <si>
    <t>B4N</t>
  </si>
  <si>
    <t>NS4-255-8D</t>
  </si>
  <si>
    <t>Aura</t>
  </si>
  <si>
    <t>12K200</t>
  </si>
  <si>
    <t>SM108</t>
  </si>
  <si>
    <t>W69</t>
  </si>
  <si>
    <t>Tang Band</t>
  </si>
  <si>
    <t>F5N</t>
  </si>
  <si>
    <t>W5-1685</t>
  </si>
  <si>
    <t>Wavecor</t>
  </si>
  <si>
    <t>13KLV5AM</t>
  </si>
  <si>
    <t>13KLV5MA</t>
  </si>
  <si>
    <t>NS12</t>
  </si>
  <si>
    <t>W4-1720</t>
  </si>
  <si>
    <t>Audax</t>
  </si>
  <si>
    <t>HM210G0</t>
  </si>
  <si>
    <t>Beyma</t>
  </si>
  <si>
    <t>Ciare</t>
  </si>
  <si>
    <t>12.00SW</t>
  </si>
  <si>
    <t>SW26DAC76-8</t>
  </si>
  <si>
    <t>XLS12</t>
  </si>
  <si>
    <t>RSS210HF-4</t>
  </si>
  <si>
    <t>W8-1722</t>
  </si>
  <si>
    <t>L22RN4X/P</t>
  </si>
  <si>
    <t>UW958</t>
  </si>
  <si>
    <t>W6-1721</t>
  </si>
  <si>
    <t>W8-1808</t>
  </si>
  <si>
    <t>W5-1880</t>
  </si>
  <si>
    <t>Vifa</t>
  </si>
  <si>
    <t>22NE450/4</t>
  </si>
  <si>
    <t>10F8424G00</t>
  </si>
  <si>
    <t>Fostex</t>
  </si>
  <si>
    <t>FW305</t>
  </si>
  <si>
    <t>PS220</t>
  </si>
  <si>
    <t>SB12RNXF</t>
  </si>
  <si>
    <t>CA12RCY</t>
  </si>
  <si>
    <t>L22RNX/P</t>
  </si>
  <si>
    <t>NE225W-08</t>
  </si>
  <si>
    <t>RS225S-8</t>
  </si>
  <si>
    <t>RS225-4</t>
  </si>
  <si>
    <t>HDS-P830869</t>
  </si>
  <si>
    <t>12BR70</t>
  </si>
  <si>
    <t>AM210G0</t>
  </si>
  <si>
    <t>PR240M6</t>
  </si>
  <si>
    <t>PR330M0</t>
  </si>
  <si>
    <t>AWX184</t>
  </si>
  <si>
    <t>AW3000</t>
  </si>
  <si>
    <t>ST305-8</t>
  </si>
  <si>
    <t>DC300-8</t>
  </si>
  <si>
    <t>DC380-8</t>
  </si>
  <si>
    <t>PF385-8</t>
  </si>
  <si>
    <t>FA22RCZ</t>
  </si>
  <si>
    <t>Hi-Vi</t>
  </si>
  <si>
    <t>W12</t>
  </si>
  <si>
    <t>W10</t>
  </si>
  <si>
    <t>D10.8</t>
  </si>
  <si>
    <t>Fountek</t>
  </si>
  <si>
    <t>FR89EX</t>
  </si>
  <si>
    <t>SB34NRX75-6</t>
  </si>
  <si>
    <t>CA22RNX</t>
  </si>
  <si>
    <t>CA18RNX</t>
  </si>
  <si>
    <t>ER18RNX</t>
  </si>
  <si>
    <t>SB34NRXL75-8</t>
  </si>
  <si>
    <t>SB12MRNX</t>
  </si>
  <si>
    <t>SB34SWNRX-S75-6</t>
  </si>
  <si>
    <t>SB23NACS45-8</t>
  </si>
  <si>
    <t>A26RE4</t>
  </si>
  <si>
    <t>FX120</t>
  </si>
  <si>
    <t>M15CH002</t>
  </si>
  <si>
    <t>L'enceinte close :</t>
  </si>
  <si>
    <t>L'enceinte bass-reflex :</t>
  </si>
  <si>
    <t>Fb :</t>
  </si>
  <si>
    <t>Vc :</t>
  </si>
  <si>
    <t>Fc à -3dB :</t>
  </si>
  <si>
    <t>Fb à -3dB :</t>
  </si>
  <si>
    <r>
      <t>n</t>
    </r>
    <r>
      <rPr>
        <sz val="10"/>
        <color indexed="55"/>
        <rFont val="Arial"/>
        <family val="2"/>
      </rPr>
      <t xml:space="preserve"> (Snyder)</t>
    </r>
    <r>
      <rPr>
        <sz val="10"/>
        <rFont val="Arial"/>
        <family val="2"/>
      </rPr>
      <t xml:space="preserve"> :</t>
    </r>
  </si>
  <si>
    <t>U22REX</t>
  </si>
  <si>
    <t>HM210C0</t>
  </si>
  <si>
    <t>HM210G6</t>
  </si>
  <si>
    <t>31TPA12G</t>
  </si>
  <si>
    <t>TIW200XS</t>
  </si>
  <si>
    <t>SM115/N</t>
  </si>
  <si>
    <t>SM115/K</t>
  </si>
  <si>
    <t>15G40</t>
  </si>
  <si>
    <t>12G40</t>
  </si>
  <si>
    <t>SM112/N</t>
  </si>
  <si>
    <t>SM212</t>
  </si>
  <si>
    <t>15MI100</t>
  </si>
  <si>
    <t>15LX60V2</t>
  </si>
  <si>
    <t>SB20PFC30-8</t>
  </si>
  <si>
    <t>SB20PFC30-4</t>
  </si>
  <si>
    <t>L26RFX/P</t>
  </si>
  <si>
    <t>FW168</t>
  </si>
  <si>
    <t>SLS-P830667</t>
  </si>
  <si>
    <t>HDS-P835025</t>
  </si>
  <si>
    <t>DS315-8</t>
  </si>
  <si>
    <t>RS270-8</t>
  </si>
  <si>
    <t>Altec</t>
  </si>
  <si>
    <t>414-8B</t>
  </si>
  <si>
    <t>PR330T0</t>
  </si>
  <si>
    <t>PR300M0</t>
  </si>
  <si>
    <t>PR300T0</t>
  </si>
  <si>
    <t>PR330T4</t>
  </si>
  <si>
    <t>PR380M0</t>
  </si>
  <si>
    <t>PR380M2</t>
  </si>
  <si>
    <t>18W-8434G00</t>
  </si>
  <si>
    <t>18W-4424G00</t>
  </si>
  <si>
    <t>18W-4434G00</t>
  </si>
  <si>
    <t>18W-8424G00</t>
  </si>
  <si>
    <t>Eighteen Sound</t>
  </si>
  <si>
    <t>15W750</t>
  </si>
  <si>
    <t>Faital</t>
  </si>
  <si>
    <t>AL200</t>
  </si>
  <si>
    <t>LS12-44</t>
  </si>
  <si>
    <t>LS10-44</t>
  </si>
  <si>
    <t>L15RLY/P</t>
  </si>
  <si>
    <t>12W8524G00</t>
  </si>
  <si>
    <t>WO24P-8</t>
  </si>
  <si>
    <t>AudioTechnology</t>
  </si>
  <si>
    <t>Flex Units 8</t>
  </si>
  <si>
    <t>Accuton</t>
  </si>
  <si>
    <t>220-6-222</t>
  </si>
  <si>
    <t>SB15NAC30-8</t>
  </si>
  <si>
    <t>S280-6-282</t>
  </si>
  <si>
    <t>AS250-8-552</t>
  </si>
  <si>
    <t>SB15MFC30-8</t>
  </si>
  <si>
    <t>SB15CAC30-8</t>
  </si>
  <si>
    <t>SB15NRXC30-8</t>
  </si>
  <si>
    <t>28W/4878T01</t>
  </si>
  <si>
    <t>SB13PFC25-8</t>
  </si>
  <si>
    <t>SB16PFC25-8</t>
  </si>
  <si>
    <t>SB16PFC25-4</t>
  </si>
  <si>
    <t>SB17NRXC35-8</t>
  </si>
  <si>
    <t>SB34NRX75-16</t>
  </si>
  <si>
    <t>U16RCY/P</t>
  </si>
  <si>
    <t>SB42FHCL75-6</t>
  </si>
  <si>
    <t>40RCA15</t>
  </si>
  <si>
    <t>MW16PNW-4</t>
  </si>
  <si>
    <t>MR16PNW-4</t>
  </si>
  <si>
    <t>SB15CAC30-4</t>
  </si>
  <si>
    <t>SB12PFC25-4</t>
  </si>
  <si>
    <t>SB23MFCL45-8</t>
  </si>
  <si>
    <t>SB23MFCL45-4</t>
  </si>
  <si>
    <t>W26FX001</t>
  </si>
  <si>
    <t>W26FX002</t>
  </si>
  <si>
    <t>SB12PFC25-8</t>
  </si>
  <si>
    <t>SB34SWPL76-4</t>
  </si>
  <si>
    <t>SB17MFC35-8</t>
  </si>
  <si>
    <t>SB17NRX2-C35-8</t>
  </si>
  <si>
    <t>SB23NRXS45-8</t>
  </si>
  <si>
    <t>TAD</t>
  </si>
  <si>
    <t>TL-1601B</t>
  </si>
  <si>
    <t>JBL</t>
  </si>
  <si>
    <t>W15GTI</t>
  </si>
  <si>
    <t>XM001-04</t>
  </si>
  <si>
    <t>XM004-04</t>
  </si>
  <si>
    <t>RSS390HF-4</t>
  </si>
  <si>
    <t>RSS390HO-5</t>
  </si>
  <si>
    <t>TD15M</t>
  </si>
  <si>
    <t>TL-1601A</t>
  </si>
  <si>
    <t>TL-1603</t>
  </si>
  <si>
    <t>AWX184 MKII</t>
  </si>
  <si>
    <t>15PR400</t>
  </si>
  <si>
    <t>AE Speaker</t>
  </si>
  <si>
    <t>TD15S</t>
  </si>
  <si>
    <t>TD15H</t>
  </si>
  <si>
    <t>SB20FRPC30-8</t>
  </si>
  <si>
    <t>SB23NACS45-4</t>
  </si>
  <si>
    <t>LD230CRA04</t>
  </si>
  <si>
    <t>LD230CRA08</t>
  </si>
  <si>
    <t>LD230CRA08M</t>
  </si>
  <si>
    <t>LD180CR04</t>
  </si>
  <si>
    <t>L16RNX3</t>
  </si>
  <si>
    <t>U18RNX/P</t>
  </si>
  <si>
    <t>L16RNX8</t>
  </si>
  <si>
    <t>SB17CAC35-8</t>
  </si>
  <si>
    <t>SW182BD04/08</t>
  </si>
  <si>
    <t>SB29NRX75-6</t>
  </si>
  <si>
    <t>SB29NRX75-8</t>
  </si>
  <si>
    <t>32W/8878T11</t>
  </si>
  <si>
    <t>32W/4878T01</t>
  </si>
  <si>
    <t>SB17NBAC35-8</t>
  </si>
  <si>
    <t>SB17NAC35-8</t>
  </si>
  <si>
    <t>39RCA15</t>
  </si>
  <si>
    <t>39RPA15</t>
  </si>
  <si>
    <t>39GCA15</t>
  </si>
  <si>
    <t>39GPA15</t>
  </si>
  <si>
    <t>12PR320</t>
  </si>
  <si>
    <t>15XL1200</t>
  </si>
  <si>
    <t>15ND930</t>
  </si>
  <si>
    <t>15LW1401</t>
  </si>
  <si>
    <t>Selenium</t>
  </si>
  <si>
    <t>15SWS800</t>
  </si>
  <si>
    <t>15SWS1000</t>
  </si>
  <si>
    <t>B&amp;C speakers</t>
  </si>
  <si>
    <t>15BG100</t>
  </si>
  <si>
    <t>Lavoce</t>
  </si>
  <si>
    <t>WAF154.02</t>
  </si>
  <si>
    <t>WAF154.00</t>
  </si>
  <si>
    <t>Oberton</t>
  </si>
  <si>
    <t>15XB1200</t>
  </si>
  <si>
    <t>15TBX100</t>
  </si>
  <si>
    <t>15PS100</t>
  </si>
  <si>
    <t>15NBX100</t>
  </si>
  <si>
    <t>15SW115</t>
  </si>
  <si>
    <t>15RBX100</t>
  </si>
  <si>
    <t>15HP1010</t>
  </si>
  <si>
    <t>15FH530</t>
  </si>
  <si>
    <t>15FH510</t>
  </si>
  <si>
    <t>15FH500</t>
  </si>
  <si>
    <t>15XL1400</t>
  </si>
  <si>
    <t>15HP1060</t>
  </si>
  <si>
    <t>15HP1030</t>
  </si>
  <si>
    <t>15HP1020</t>
  </si>
  <si>
    <t>15FX560</t>
  </si>
  <si>
    <t>15FX600</t>
  </si>
  <si>
    <t>6RS140</t>
  </si>
  <si>
    <t>6PR160</t>
  </si>
  <si>
    <t>SB Audience</t>
  </si>
  <si>
    <t>SB23CACS45-8</t>
  </si>
  <si>
    <t>X2-08 EXOTIC W8</t>
  </si>
  <si>
    <t>W22NY001</t>
  </si>
  <si>
    <t>Flex Units 10</t>
  </si>
  <si>
    <t>Flex Units 12</t>
  </si>
  <si>
    <t>Flex Units 15</t>
  </si>
  <si>
    <t>32W/4878T00</t>
  </si>
  <si>
    <t>RSS315HF4</t>
  </si>
  <si>
    <t>RSS390HO4</t>
  </si>
  <si>
    <t>BMS</t>
  </si>
  <si>
    <t>18N862</t>
  </si>
  <si>
    <t>B200</t>
  </si>
  <si>
    <t>15WS600</t>
  </si>
  <si>
    <t>DCS205-4</t>
  </si>
  <si>
    <t>DCS255-4</t>
  </si>
  <si>
    <t>DCS305-4</t>
  </si>
  <si>
    <t>UM18-22</t>
  </si>
  <si>
    <t>RSS315HFA8</t>
  </si>
  <si>
    <t>RSS315HO-4</t>
  </si>
  <si>
    <t>DCS380-4</t>
  </si>
  <si>
    <t>DCS385-4</t>
  </si>
  <si>
    <t>SB17CAC35-4</t>
  </si>
  <si>
    <t>SB17MFC35-4</t>
  </si>
  <si>
    <t>SB17NRX2-C35-4</t>
  </si>
  <si>
    <t>SB17NAC35-4</t>
  </si>
  <si>
    <t>SB17CRC35-4</t>
  </si>
  <si>
    <t>ER15RLY</t>
  </si>
  <si>
    <t>18LEX1600ND</t>
  </si>
  <si>
    <t>HM130G14</t>
  </si>
  <si>
    <t>6MI90</t>
  </si>
  <si>
    <t>38WE/8582T00</t>
  </si>
  <si>
    <t>15SW800 Rosso</t>
  </si>
  <si>
    <t>15SW800 Nero</t>
  </si>
  <si>
    <t>15SW400 Bianco</t>
  </si>
  <si>
    <t>15W200 Bianco</t>
  </si>
  <si>
    <t>15MW200 Bianco</t>
  </si>
  <si>
    <t>15MW350 Bianco</t>
  </si>
  <si>
    <t>15W400 Rosso</t>
  </si>
  <si>
    <t>15MW500 Rosso</t>
  </si>
  <si>
    <t>18SW450 Bianco</t>
  </si>
  <si>
    <t>RSS460HO-4</t>
  </si>
  <si>
    <t>18FH510</t>
  </si>
  <si>
    <t>18SW500 Bianco</t>
  </si>
  <si>
    <t>Sica</t>
  </si>
  <si>
    <t>18 F 3 CP</t>
  </si>
  <si>
    <t>18PWB1000FE</t>
  </si>
  <si>
    <t>SB23NRXS45-4</t>
  </si>
  <si>
    <t>Kartesian</t>
  </si>
  <si>
    <t>Wom165_vHE</t>
  </si>
  <si>
    <t>Wom250_vPA</t>
  </si>
  <si>
    <t>15FH520-8</t>
  </si>
  <si>
    <t>15FH520-16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</si>
</sst>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[$€-2]\ #,##0.00_);[Red]\([$€-2]\ #,##0.00\)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182" fontId="1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90" sqref="P90"/>
    </sheetView>
  </sheetViews>
  <sheetFormatPr defaultColWidth="11.421875" defaultRowHeight="12.75"/>
  <cols>
    <col min="1" max="1" width="15.7109375" style="0" customWidth="1"/>
    <col min="2" max="2" width="19.00390625" style="0" customWidth="1"/>
    <col min="3" max="13" width="10.7109375" style="0" customWidth="1"/>
  </cols>
  <sheetData>
    <row r="1" spans="1:13" s="2" customFormat="1" ht="19.5" customHeight="1">
      <c r="A1" s="20" t="s">
        <v>28</v>
      </c>
      <c r="B1" s="21"/>
      <c r="C1" s="21"/>
      <c r="D1" s="21"/>
      <c r="E1" s="22"/>
      <c r="F1" s="17" t="s">
        <v>109</v>
      </c>
      <c r="G1" s="18"/>
      <c r="H1" s="18"/>
      <c r="I1" s="19"/>
      <c r="J1" s="23" t="s">
        <v>110</v>
      </c>
      <c r="K1" s="24"/>
      <c r="L1" s="24"/>
      <c r="M1" s="25"/>
    </row>
    <row r="2" spans="1:13" ht="12.75">
      <c r="A2" s="4" t="s">
        <v>6</v>
      </c>
      <c r="B2" s="4" t="s">
        <v>7</v>
      </c>
      <c r="C2" s="1" t="s">
        <v>0</v>
      </c>
      <c r="D2" s="1" t="s">
        <v>1</v>
      </c>
      <c r="E2" s="1" t="s">
        <v>2</v>
      </c>
      <c r="F2" s="12" t="s">
        <v>3</v>
      </c>
      <c r="G2" s="13" t="s">
        <v>112</v>
      </c>
      <c r="H2" s="13" t="s">
        <v>5</v>
      </c>
      <c r="I2" s="13" t="s">
        <v>113</v>
      </c>
      <c r="J2" s="14" t="s">
        <v>115</v>
      </c>
      <c r="K2" s="11" t="s">
        <v>4</v>
      </c>
      <c r="L2" s="11" t="s">
        <v>111</v>
      </c>
      <c r="M2" s="11" t="s">
        <v>114</v>
      </c>
    </row>
    <row r="3" spans="1:13" ht="12.75">
      <c r="A3" s="3" t="s">
        <v>160</v>
      </c>
      <c r="B3" s="3" t="s">
        <v>164</v>
      </c>
      <c r="C3" s="3">
        <v>22</v>
      </c>
      <c r="D3" s="3">
        <v>0.38</v>
      </c>
      <c r="E3" s="3">
        <v>119</v>
      </c>
      <c r="F3" s="3">
        <v>0.707</v>
      </c>
      <c r="G3" s="8">
        <f aca="true" t="shared" si="0" ref="G3:G66">E3/(POWER((F3/D3),2)-1)</f>
        <v>48.34336290156957</v>
      </c>
      <c r="H3" s="9">
        <f aca="true" t="shared" si="1" ref="H3:H66">C3*F3/D3</f>
        <v>40.931578947368415</v>
      </c>
      <c r="I3" s="9">
        <f aca="true" t="shared" si="2" ref="I3:I66">H3*SQRT((((1/POWER(F3,2))-2)+SQRT(POWER(((1/POWER(F3,2))-2),2)+4))/2)</f>
        <v>40.937761949767115</v>
      </c>
      <c r="J3" s="5">
        <v>4.4</v>
      </c>
      <c r="K3" s="8">
        <f aca="true" t="shared" si="3" ref="K3:K40">J3*E3*D3*D3</f>
        <v>75.60784000000001</v>
      </c>
      <c r="L3" s="6">
        <f aca="true" t="shared" si="4" ref="L3:L66">0.39*C3/D3</f>
        <v>22.57894736842105</v>
      </c>
      <c r="M3" s="6">
        <f aca="true" t="shared" si="5" ref="M3:M40">C3*SQRT(E3/K3)</f>
        <v>27.600232846582934</v>
      </c>
    </row>
    <row r="4" spans="1:15" ht="12.75">
      <c r="A4" s="3" t="s">
        <v>160</v>
      </c>
      <c r="B4" s="3" t="s">
        <v>163</v>
      </c>
      <c r="C4" s="3">
        <v>22.8</v>
      </c>
      <c r="D4" s="3">
        <v>0.26</v>
      </c>
      <c r="E4" s="3">
        <v>185</v>
      </c>
      <c r="F4" s="3">
        <v>0.707</v>
      </c>
      <c r="G4" s="8">
        <f t="shared" si="0"/>
        <v>28.932397761475457</v>
      </c>
      <c r="H4" s="9">
        <f t="shared" si="1"/>
        <v>61.99846153846153</v>
      </c>
      <c r="I4" s="9">
        <f t="shared" si="2"/>
        <v>62.0078268413955</v>
      </c>
      <c r="J4" s="5">
        <v>4.4</v>
      </c>
      <c r="K4" s="8">
        <f t="shared" si="3"/>
        <v>55.02640000000002</v>
      </c>
      <c r="L4" s="6">
        <f t="shared" si="4"/>
        <v>34.2</v>
      </c>
      <c r="M4" s="6">
        <f t="shared" si="5"/>
        <v>41.80566737461442</v>
      </c>
      <c r="O4" s="15"/>
    </row>
    <row r="5" spans="1:15" ht="12.75">
      <c r="A5" s="3" t="s">
        <v>160</v>
      </c>
      <c r="B5" s="3" t="s">
        <v>161</v>
      </c>
      <c r="C5" s="3">
        <v>29.5</v>
      </c>
      <c r="D5" s="3">
        <v>0.26</v>
      </c>
      <c r="E5" s="3">
        <v>74</v>
      </c>
      <c r="F5" s="3">
        <v>0.707</v>
      </c>
      <c r="G5" s="8">
        <f t="shared" si="0"/>
        <v>11.572959104590183</v>
      </c>
      <c r="H5" s="9">
        <f t="shared" si="1"/>
        <v>80.21730769230768</v>
      </c>
      <c r="I5" s="9">
        <f t="shared" si="2"/>
        <v>80.22942507987577</v>
      </c>
      <c r="J5" s="5">
        <v>4.4</v>
      </c>
      <c r="K5" s="8">
        <f t="shared" si="3"/>
        <v>22.01056</v>
      </c>
      <c r="L5" s="6">
        <f t="shared" si="4"/>
        <v>44.25</v>
      </c>
      <c r="M5" s="6">
        <f t="shared" si="5"/>
        <v>54.09066612066341</v>
      </c>
      <c r="O5" s="15"/>
    </row>
    <row r="6" spans="1:13" ht="12.75">
      <c r="A6" t="s">
        <v>203</v>
      </c>
      <c r="B6" t="s">
        <v>204</v>
      </c>
      <c r="C6">
        <v>22.8</v>
      </c>
      <c r="D6">
        <v>0.37</v>
      </c>
      <c r="E6">
        <v>467</v>
      </c>
      <c r="F6" s="5">
        <v>0.707</v>
      </c>
      <c r="G6" s="8">
        <f t="shared" si="0"/>
        <v>176.14678646311188</v>
      </c>
      <c r="H6" s="9">
        <f t="shared" si="1"/>
        <v>43.56648648648648</v>
      </c>
      <c r="I6" s="9">
        <f t="shared" si="2"/>
        <v>43.573067510169814</v>
      </c>
      <c r="J6" s="5">
        <v>4.4</v>
      </c>
      <c r="K6" s="8">
        <f t="shared" si="3"/>
        <v>281.30212</v>
      </c>
      <c r="L6" s="9">
        <f t="shared" si="4"/>
        <v>24.032432432432437</v>
      </c>
      <c r="M6" s="9">
        <f t="shared" si="5"/>
        <v>29.376955452431762</v>
      </c>
    </row>
    <row r="7" spans="1:13" ht="12.75">
      <c r="A7" t="s">
        <v>203</v>
      </c>
      <c r="B7" t="s">
        <v>205</v>
      </c>
      <c r="C7">
        <v>21</v>
      </c>
      <c r="D7">
        <v>0.26</v>
      </c>
      <c r="E7">
        <v>467</v>
      </c>
      <c r="F7" s="5">
        <v>0.707</v>
      </c>
      <c r="G7" s="8">
        <f t="shared" si="0"/>
        <v>73.03475543031912</v>
      </c>
      <c r="H7" s="9">
        <f t="shared" si="1"/>
        <v>57.10384615384615</v>
      </c>
      <c r="I7" s="9">
        <f t="shared" si="2"/>
        <v>57.11247209075902</v>
      </c>
      <c r="J7" s="5">
        <v>4.4</v>
      </c>
      <c r="K7" s="8">
        <f t="shared" si="3"/>
        <v>138.90448</v>
      </c>
      <c r="L7" s="9">
        <f t="shared" si="4"/>
        <v>31.499999999999996</v>
      </c>
      <c r="M7" s="9">
        <f t="shared" si="5"/>
        <v>38.50521995030276</v>
      </c>
    </row>
    <row r="8" spans="1:13" ht="12.75">
      <c r="A8" t="s">
        <v>203</v>
      </c>
      <c r="B8" t="s">
        <v>198</v>
      </c>
      <c r="C8">
        <v>34.7</v>
      </c>
      <c r="D8">
        <v>0.33</v>
      </c>
      <c r="E8">
        <v>312</v>
      </c>
      <c r="F8" s="5">
        <v>0.707</v>
      </c>
      <c r="G8" s="8">
        <f t="shared" si="0"/>
        <v>86.90852259501882</v>
      </c>
      <c r="H8" s="9">
        <f t="shared" si="1"/>
        <v>74.34212121212121</v>
      </c>
      <c r="I8" s="9">
        <f t="shared" si="2"/>
        <v>74.35335111151919</v>
      </c>
      <c r="J8" s="5">
        <v>4.4</v>
      </c>
      <c r="K8" s="8">
        <f t="shared" si="3"/>
        <v>149.49792000000002</v>
      </c>
      <c r="L8" s="9">
        <f t="shared" si="4"/>
        <v>41.00909090909091</v>
      </c>
      <c r="M8" s="9">
        <f t="shared" si="5"/>
        <v>50.12901794973039</v>
      </c>
    </row>
    <row r="9" spans="1:13" ht="12.75">
      <c r="A9" s="3" t="s">
        <v>137</v>
      </c>
      <c r="B9" s="3" t="s">
        <v>138</v>
      </c>
      <c r="C9">
        <v>25.6</v>
      </c>
      <c r="D9">
        <v>0.22</v>
      </c>
      <c r="E9">
        <v>263</v>
      </c>
      <c r="F9" s="5">
        <v>0.707</v>
      </c>
      <c r="G9" s="8">
        <f t="shared" si="0"/>
        <v>28.19631896404689</v>
      </c>
      <c r="H9" s="9">
        <f t="shared" si="1"/>
        <v>82.2690909090909</v>
      </c>
      <c r="I9" s="9">
        <f t="shared" si="2"/>
        <v>82.28151823292036</v>
      </c>
      <c r="J9" s="5">
        <v>4.4</v>
      </c>
      <c r="K9" s="8">
        <f t="shared" si="3"/>
        <v>56.00848</v>
      </c>
      <c r="L9" s="6">
        <f t="shared" si="4"/>
        <v>45.38181818181819</v>
      </c>
      <c r="M9" s="6">
        <f t="shared" si="5"/>
        <v>55.47418701065265</v>
      </c>
    </row>
    <row r="10" spans="1:13" ht="12.75">
      <c r="A10" t="s">
        <v>36</v>
      </c>
      <c r="B10" t="s">
        <v>210</v>
      </c>
      <c r="C10">
        <v>24</v>
      </c>
      <c r="D10">
        <v>0.34</v>
      </c>
      <c r="E10">
        <v>23.4</v>
      </c>
      <c r="F10" s="5">
        <v>0.707</v>
      </c>
      <c r="G10" s="8">
        <f t="shared" si="0"/>
        <v>7.039810123123289</v>
      </c>
      <c r="H10" s="9">
        <f t="shared" si="1"/>
        <v>49.90588235294117</v>
      </c>
      <c r="I10" s="9">
        <f t="shared" si="2"/>
        <v>49.91342098688183</v>
      </c>
      <c r="J10" s="5">
        <v>4.4</v>
      </c>
      <c r="K10" s="8">
        <f t="shared" si="3"/>
        <v>11.902176000000003</v>
      </c>
      <c r="L10" s="6">
        <f t="shared" si="4"/>
        <v>27.52941176470588</v>
      </c>
      <c r="M10" s="6">
        <f t="shared" si="5"/>
        <v>33.65162079690326</v>
      </c>
    </row>
    <row r="11" spans="1:13" ht="12.75">
      <c r="A11" t="s">
        <v>36</v>
      </c>
      <c r="B11" t="s">
        <v>208</v>
      </c>
      <c r="C11">
        <v>34.4</v>
      </c>
      <c r="D11">
        <v>0.35</v>
      </c>
      <c r="E11">
        <v>27.4</v>
      </c>
      <c r="F11" s="5">
        <v>0.707</v>
      </c>
      <c r="G11" s="8">
        <f t="shared" si="0"/>
        <v>8.894948707960005</v>
      </c>
      <c r="H11" s="9">
        <f t="shared" si="1"/>
        <v>69.488</v>
      </c>
      <c r="I11" s="9">
        <f t="shared" si="2"/>
        <v>69.49849665030595</v>
      </c>
      <c r="J11" s="5">
        <v>4.4</v>
      </c>
      <c r="K11" s="8">
        <f t="shared" si="3"/>
        <v>14.768599999999998</v>
      </c>
      <c r="L11" s="6">
        <f t="shared" si="4"/>
        <v>38.331428571428575</v>
      </c>
      <c r="M11" s="6">
        <f t="shared" si="5"/>
        <v>46.855875814354825</v>
      </c>
    </row>
    <row r="12" spans="1:13" ht="12.75">
      <c r="A12" t="s">
        <v>36</v>
      </c>
      <c r="B12" t="s">
        <v>209</v>
      </c>
      <c r="C12">
        <v>34.7</v>
      </c>
      <c r="D12">
        <v>0.31</v>
      </c>
      <c r="E12">
        <v>25</v>
      </c>
      <c r="F12" s="5">
        <v>0.707</v>
      </c>
      <c r="G12" s="8">
        <f t="shared" si="0"/>
        <v>5.950479134313645</v>
      </c>
      <c r="H12" s="9">
        <f t="shared" si="1"/>
        <v>79.1383870967742</v>
      </c>
      <c r="I12" s="9">
        <f t="shared" si="2"/>
        <v>79.15034150581074</v>
      </c>
      <c r="J12" s="5">
        <v>4.4</v>
      </c>
      <c r="K12" s="8">
        <f t="shared" si="3"/>
        <v>10.571</v>
      </c>
      <c r="L12" s="6">
        <f t="shared" si="4"/>
        <v>43.65483870967742</v>
      </c>
      <c r="M12" s="6">
        <f t="shared" si="5"/>
        <v>53.36314814003557</v>
      </c>
    </row>
    <row r="13" spans="1:13" ht="12.75">
      <c r="A13" t="s">
        <v>36</v>
      </c>
      <c r="B13" s="3" t="s">
        <v>211</v>
      </c>
      <c r="C13">
        <v>46</v>
      </c>
      <c r="D13">
        <v>0.32</v>
      </c>
      <c r="E13">
        <v>24.3</v>
      </c>
      <c r="F13" s="5">
        <v>0.707</v>
      </c>
      <c r="G13" s="8">
        <f t="shared" si="0"/>
        <v>6.260727791490233</v>
      </c>
      <c r="H13" s="9">
        <f t="shared" si="1"/>
        <v>101.63125</v>
      </c>
      <c r="I13" s="9">
        <f t="shared" si="2"/>
        <v>101.6466021139104</v>
      </c>
      <c r="J13" s="5">
        <v>4.4</v>
      </c>
      <c r="K13" s="8">
        <f t="shared" si="3"/>
        <v>10.948608000000002</v>
      </c>
      <c r="L13" s="6">
        <f t="shared" si="4"/>
        <v>56.0625</v>
      </c>
      <c r="M13" s="6">
        <f t="shared" si="5"/>
        <v>68.53012360202695</v>
      </c>
    </row>
    <row r="14" spans="1:13" ht="12.75">
      <c r="A14" t="s">
        <v>54</v>
      </c>
      <c r="B14" s="3" t="s">
        <v>287</v>
      </c>
      <c r="C14">
        <v>57.1</v>
      </c>
      <c r="D14">
        <v>0.48</v>
      </c>
      <c r="E14">
        <v>8.83</v>
      </c>
      <c r="F14" s="5">
        <v>0.707</v>
      </c>
      <c r="G14" s="8">
        <f t="shared" si="0"/>
        <v>7.550341623090085</v>
      </c>
      <c r="H14" s="9">
        <f t="shared" si="1"/>
        <v>84.10354166666667</v>
      </c>
      <c r="I14" s="9">
        <f t="shared" si="2"/>
        <v>84.11624609716354</v>
      </c>
      <c r="J14" s="5">
        <v>4.4</v>
      </c>
      <c r="K14" s="8">
        <f t="shared" si="3"/>
        <v>8.951500800000002</v>
      </c>
      <c r="L14" s="6">
        <f t="shared" si="4"/>
        <v>46.393750000000004</v>
      </c>
      <c r="M14" s="6">
        <f t="shared" si="5"/>
        <v>56.711160256170125</v>
      </c>
    </row>
    <row r="15" spans="1:13" ht="12.75">
      <c r="A15" t="s">
        <v>54</v>
      </c>
      <c r="B15" s="3" t="s">
        <v>141</v>
      </c>
      <c r="C15">
        <v>48</v>
      </c>
      <c r="D15">
        <v>0.82</v>
      </c>
      <c r="E15">
        <v>142</v>
      </c>
      <c r="F15" s="5">
        <v>0.707</v>
      </c>
      <c r="G15" s="8">
        <f t="shared" si="0"/>
        <v>-553.3482854344511</v>
      </c>
      <c r="H15" s="9">
        <f t="shared" si="1"/>
        <v>41.38536585365854</v>
      </c>
      <c r="I15" s="9">
        <f t="shared" si="2"/>
        <v>41.391617403755674</v>
      </c>
      <c r="J15" s="5">
        <v>4.4</v>
      </c>
      <c r="K15" s="8">
        <f t="shared" si="3"/>
        <v>420.11552</v>
      </c>
      <c r="L15" s="6">
        <f t="shared" si="4"/>
        <v>22.829268292682926</v>
      </c>
      <c r="M15" s="6">
        <f t="shared" si="5"/>
        <v>27.90622212426124</v>
      </c>
    </row>
    <row r="16" spans="1:15" ht="12.75">
      <c r="A16" t="s">
        <v>54</v>
      </c>
      <c r="B16" s="3" t="s">
        <v>140</v>
      </c>
      <c r="C16">
        <v>17</v>
      </c>
      <c r="D16">
        <v>0.26</v>
      </c>
      <c r="E16">
        <v>1012</v>
      </c>
      <c r="F16" s="5">
        <v>0.707</v>
      </c>
      <c r="G16" s="8">
        <f t="shared" si="0"/>
        <v>158.2680353222333</v>
      </c>
      <c r="H16" s="9">
        <f t="shared" si="1"/>
        <v>46.22692307692308</v>
      </c>
      <c r="I16" s="9">
        <f t="shared" si="2"/>
        <v>46.2339059782335</v>
      </c>
      <c r="J16" s="5">
        <v>4.4</v>
      </c>
      <c r="K16" s="8">
        <f t="shared" si="3"/>
        <v>301.00928000000005</v>
      </c>
      <c r="L16" s="6">
        <f t="shared" si="4"/>
        <v>25.5</v>
      </c>
      <c r="M16" s="6">
        <f t="shared" si="5"/>
        <v>31.170892340721284</v>
      </c>
      <c r="O16" s="15"/>
    </row>
    <row r="17" spans="1:15" ht="12.75">
      <c r="A17" t="s">
        <v>54</v>
      </c>
      <c r="B17" t="s">
        <v>30</v>
      </c>
      <c r="C17">
        <v>17</v>
      </c>
      <c r="D17">
        <v>0.24</v>
      </c>
      <c r="E17">
        <v>927</v>
      </c>
      <c r="F17" s="5">
        <v>0.707</v>
      </c>
      <c r="G17" s="8">
        <f t="shared" si="0"/>
        <v>120.73560369836903</v>
      </c>
      <c r="H17" s="6">
        <f t="shared" si="1"/>
        <v>50.079166666666666</v>
      </c>
      <c r="I17" s="6">
        <f t="shared" si="2"/>
        <v>50.08673147641962</v>
      </c>
      <c r="J17" s="5">
        <v>4.4</v>
      </c>
      <c r="K17" s="8">
        <f t="shared" si="3"/>
        <v>234.93888</v>
      </c>
      <c r="L17" s="6">
        <f t="shared" si="4"/>
        <v>27.625</v>
      </c>
      <c r="M17" s="6">
        <f t="shared" si="5"/>
        <v>33.76846670244806</v>
      </c>
      <c r="O17" s="15"/>
    </row>
    <row r="18" spans="1:15" ht="12.75">
      <c r="A18" t="s">
        <v>54</v>
      </c>
      <c r="B18" s="3" t="s">
        <v>143</v>
      </c>
      <c r="C18">
        <v>18.8</v>
      </c>
      <c r="D18">
        <v>0.21</v>
      </c>
      <c r="E18">
        <v>710</v>
      </c>
      <c r="F18" s="5">
        <v>0.707</v>
      </c>
      <c r="G18" s="8">
        <f t="shared" si="0"/>
        <v>68.70229007633587</v>
      </c>
      <c r="H18" s="9">
        <f t="shared" si="1"/>
        <v>63.29333333333333</v>
      </c>
      <c r="I18" s="9">
        <f t="shared" si="2"/>
        <v>63.302894235743786</v>
      </c>
      <c r="J18" s="5">
        <v>4.4</v>
      </c>
      <c r="K18" s="8">
        <f t="shared" si="3"/>
        <v>137.7684</v>
      </c>
      <c r="L18" s="6">
        <f t="shared" si="4"/>
        <v>34.91428571428572</v>
      </c>
      <c r="M18" s="6">
        <f t="shared" si="5"/>
        <v>42.67880161385032</v>
      </c>
      <c r="O18" s="15"/>
    </row>
    <row r="19" spans="1:15" ht="12.75">
      <c r="A19" t="s">
        <v>54</v>
      </c>
      <c r="B19" t="s">
        <v>55</v>
      </c>
      <c r="C19">
        <v>30</v>
      </c>
      <c r="D19">
        <v>0.32</v>
      </c>
      <c r="E19">
        <v>116</v>
      </c>
      <c r="F19" s="5">
        <v>0.707</v>
      </c>
      <c r="G19" s="8">
        <f t="shared" si="0"/>
        <v>29.88660180299864</v>
      </c>
      <c r="H19" s="9">
        <f t="shared" si="1"/>
        <v>66.28124999999999</v>
      </c>
      <c r="I19" s="9">
        <f t="shared" si="2"/>
        <v>66.29126224820243</v>
      </c>
      <c r="J19" s="5">
        <v>4.4</v>
      </c>
      <c r="K19" s="8">
        <f t="shared" si="3"/>
        <v>52.26496</v>
      </c>
      <c r="L19" s="6">
        <f t="shared" si="4"/>
        <v>36.5625</v>
      </c>
      <c r="M19" s="6">
        <f t="shared" si="5"/>
        <v>44.69355887088714</v>
      </c>
      <c r="O19" s="15"/>
    </row>
    <row r="20" spans="1:13" ht="12.75">
      <c r="A20" t="s">
        <v>54</v>
      </c>
      <c r="B20" t="s">
        <v>83</v>
      </c>
      <c r="C20">
        <v>25</v>
      </c>
      <c r="D20">
        <v>0.26</v>
      </c>
      <c r="E20">
        <v>207</v>
      </c>
      <c r="F20" s="5">
        <v>0.707</v>
      </c>
      <c r="G20" s="8">
        <f t="shared" si="0"/>
        <v>32.37300722500227</v>
      </c>
      <c r="H20" s="9">
        <f t="shared" si="1"/>
        <v>67.98076923076923</v>
      </c>
      <c r="I20" s="9">
        <f t="shared" si="2"/>
        <v>67.99103820328455</v>
      </c>
      <c r="J20" s="5">
        <v>4.4</v>
      </c>
      <c r="K20" s="8">
        <f t="shared" si="3"/>
        <v>61.570080000000004</v>
      </c>
      <c r="L20" s="6">
        <f t="shared" si="4"/>
        <v>37.5</v>
      </c>
      <c r="M20" s="6">
        <f t="shared" si="5"/>
        <v>45.83954755988424</v>
      </c>
    </row>
    <row r="21" spans="1:13" ht="12.75">
      <c r="A21" t="s">
        <v>54</v>
      </c>
      <c r="B21" t="s">
        <v>118</v>
      </c>
      <c r="C21">
        <v>28</v>
      </c>
      <c r="D21">
        <v>0.29</v>
      </c>
      <c r="E21">
        <v>108</v>
      </c>
      <c r="F21" s="5">
        <v>0.707</v>
      </c>
      <c r="G21" s="8">
        <f t="shared" si="0"/>
        <v>21.846835470440098</v>
      </c>
      <c r="H21" s="9">
        <f t="shared" si="1"/>
        <v>68.26206896551724</v>
      </c>
      <c r="I21" s="9">
        <f t="shared" si="2"/>
        <v>68.27238043033263</v>
      </c>
      <c r="J21" s="5">
        <v>4.4</v>
      </c>
      <c r="K21" s="8">
        <f t="shared" si="3"/>
        <v>39.964319999999994</v>
      </c>
      <c r="L21" s="6">
        <f t="shared" si="4"/>
        <v>37.6551724137931</v>
      </c>
      <c r="M21" s="6">
        <f t="shared" si="5"/>
        <v>46.02922844633895</v>
      </c>
    </row>
    <row r="22" spans="1:13" ht="12.75">
      <c r="A22" t="s">
        <v>54</v>
      </c>
      <c r="B22" t="s">
        <v>117</v>
      </c>
      <c r="C22">
        <v>28</v>
      </c>
      <c r="D22">
        <v>0.28</v>
      </c>
      <c r="E22">
        <v>100</v>
      </c>
      <c r="F22" s="5">
        <v>0.707</v>
      </c>
      <c r="G22" s="8">
        <f t="shared" si="0"/>
        <v>18.60248808278108</v>
      </c>
      <c r="H22" s="9">
        <f t="shared" si="1"/>
        <v>70.69999999999999</v>
      </c>
      <c r="I22" s="9">
        <f t="shared" si="2"/>
        <v>70.71067973141592</v>
      </c>
      <c r="J22" s="5">
        <v>4.4</v>
      </c>
      <c r="K22" s="8">
        <f t="shared" si="3"/>
        <v>34.49600000000001</v>
      </c>
      <c r="L22" s="6">
        <f t="shared" si="4"/>
        <v>38.99999999999999</v>
      </c>
      <c r="M22" s="6">
        <f t="shared" si="5"/>
        <v>47.67312946227961</v>
      </c>
    </row>
    <row r="23" spans="1:13" ht="12.75">
      <c r="A23" t="s">
        <v>54</v>
      </c>
      <c r="B23" t="s">
        <v>82</v>
      </c>
      <c r="C23">
        <v>28</v>
      </c>
      <c r="D23">
        <v>0.27</v>
      </c>
      <c r="E23">
        <v>103</v>
      </c>
      <c r="F23" s="5">
        <v>0.707</v>
      </c>
      <c r="G23" s="8">
        <f t="shared" si="0"/>
        <v>17.58687805803504</v>
      </c>
      <c r="H23" s="9">
        <f t="shared" si="1"/>
        <v>73.31851851851852</v>
      </c>
      <c r="I23" s="9">
        <f t="shared" si="2"/>
        <v>73.32959379554245</v>
      </c>
      <c r="J23" s="5">
        <v>4.4</v>
      </c>
      <c r="K23" s="8">
        <f t="shared" si="3"/>
        <v>33.03828000000001</v>
      </c>
      <c r="L23" s="6">
        <f t="shared" si="4"/>
        <v>40.44444444444444</v>
      </c>
      <c r="M23" s="6">
        <f t="shared" si="5"/>
        <v>49.43880092384552</v>
      </c>
    </row>
    <row r="24" spans="1:13" ht="12.75">
      <c r="A24" t="s">
        <v>54</v>
      </c>
      <c r="B24" s="3" t="s">
        <v>84</v>
      </c>
      <c r="C24">
        <v>28</v>
      </c>
      <c r="D24">
        <v>0.27</v>
      </c>
      <c r="E24">
        <v>264</v>
      </c>
      <c r="F24" s="5">
        <v>0.707</v>
      </c>
      <c r="G24" s="8">
        <f t="shared" si="0"/>
        <v>45.07704667302185</v>
      </c>
      <c r="H24" s="9">
        <f t="shared" si="1"/>
        <v>73.31851851851852</v>
      </c>
      <c r="I24" s="9">
        <f t="shared" si="2"/>
        <v>73.32959379554245</v>
      </c>
      <c r="J24" s="5">
        <v>4.4</v>
      </c>
      <c r="K24" s="8">
        <f t="shared" si="3"/>
        <v>84.68064000000003</v>
      </c>
      <c r="L24" s="6">
        <f t="shared" si="4"/>
        <v>40.44444444444444</v>
      </c>
      <c r="M24" s="6">
        <f t="shared" si="5"/>
        <v>49.43880092384552</v>
      </c>
    </row>
    <row r="25" spans="1:13" ht="12.75">
      <c r="A25" t="s">
        <v>54</v>
      </c>
      <c r="B25" t="s">
        <v>84</v>
      </c>
      <c r="C25">
        <v>28</v>
      </c>
      <c r="D25">
        <v>0.27</v>
      </c>
      <c r="E25">
        <v>264</v>
      </c>
      <c r="F25" s="5">
        <v>0.707</v>
      </c>
      <c r="G25" s="8">
        <f t="shared" si="0"/>
        <v>45.07704667302185</v>
      </c>
      <c r="H25" s="9">
        <f t="shared" si="1"/>
        <v>73.31851851851852</v>
      </c>
      <c r="I25" s="9">
        <f t="shared" si="2"/>
        <v>73.32959379554245</v>
      </c>
      <c r="J25" s="5">
        <v>4.4</v>
      </c>
      <c r="K25" s="8">
        <f t="shared" si="3"/>
        <v>84.68064000000003</v>
      </c>
      <c r="L25" s="6">
        <f t="shared" si="4"/>
        <v>40.44444444444444</v>
      </c>
      <c r="M25" s="6">
        <f t="shared" si="5"/>
        <v>49.43880092384552</v>
      </c>
    </row>
    <row r="26" spans="1:13" ht="12.75">
      <c r="A26" t="s">
        <v>54</v>
      </c>
      <c r="B26" s="3" t="s">
        <v>139</v>
      </c>
      <c r="C26">
        <v>55</v>
      </c>
      <c r="D26">
        <v>0.44</v>
      </c>
      <c r="E26">
        <v>73.7</v>
      </c>
      <c r="F26" s="5">
        <v>0.707</v>
      </c>
      <c r="G26" s="8">
        <f t="shared" si="0"/>
        <v>46.59058478558299</v>
      </c>
      <c r="H26" s="9">
        <f t="shared" si="1"/>
        <v>88.375</v>
      </c>
      <c r="I26" s="9">
        <f t="shared" si="2"/>
        <v>88.38834966426992</v>
      </c>
      <c r="J26" s="5">
        <v>4.4</v>
      </c>
      <c r="K26" s="8">
        <f t="shared" si="3"/>
        <v>62.780608000000015</v>
      </c>
      <c r="L26" s="6">
        <f t="shared" si="4"/>
        <v>48.75</v>
      </c>
      <c r="M26" s="6">
        <f t="shared" si="5"/>
        <v>59.59141182784952</v>
      </c>
    </row>
    <row r="27" spans="1:13" ht="12.75">
      <c r="A27" t="s">
        <v>54</v>
      </c>
      <c r="B27" s="3" t="s">
        <v>144</v>
      </c>
      <c r="C27">
        <v>23.8</v>
      </c>
      <c r="D27">
        <v>0.15</v>
      </c>
      <c r="E27">
        <v>376</v>
      </c>
      <c r="F27" s="5">
        <v>0.707</v>
      </c>
      <c r="G27" s="8">
        <f t="shared" si="0"/>
        <v>17.722882000381276</v>
      </c>
      <c r="H27" s="9">
        <f t="shared" si="1"/>
        <v>112.17733333333334</v>
      </c>
      <c r="I27" s="9">
        <f t="shared" si="2"/>
        <v>112.19427850717996</v>
      </c>
      <c r="J27" s="5">
        <v>4.4</v>
      </c>
      <c r="K27" s="8">
        <f t="shared" si="3"/>
        <v>37.224</v>
      </c>
      <c r="L27" s="6">
        <f t="shared" si="4"/>
        <v>61.88</v>
      </c>
      <c r="M27" s="6">
        <f t="shared" si="5"/>
        <v>75.64136541348365</v>
      </c>
    </row>
    <row r="28" spans="1:13" ht="12.75">
      <c r="A28" t="s">
        <v>54</v>
      </c>
      <c r="B28" s="3" t="s">
        <v>142</v>
      </c>
      <c r="C28">
        <v>50</v>
      </c>
      <c r="D28">
        <v>0.24</v>
      </c>
      <c r="E28">
        <v>43.9</v>
      </c>
      <c r="F28" s="5">
        <v>0.707</v>
      </c>
      <c r="G28" s="8">
        <f t="shared" si="0"/>
        <v>5.717683929189213</v>
      </c>
      <c r="H28" s="9">
        <f t="shared" si="1"/>
        <v>147.29166666666669</v>
      </c>
      <c r="I28" s="9">
        <f t="shared" si="2"/>
        <v>147.31391610711654</v>
      </c>
      <c r="J28" s="5">
        <v>4.4</v>
      </c>
      <c r="K28" s="8">
        <f t="shared" si="3"/>
        <v>11.126015999999998</v>
      </c>
      <c r="L28" s="6">
        <f t="shared" si="4"/>
        <v>81.25</v>
      </c>
      <c r="M28" s="6">
        <f t="shared" si="5"/>
        <v>99.31901971308254</v>
      </c>
    </row>
    <row r="29" spans="1:13" ht="12.75">
      <c r="A29" t="s">
        <v>158</v>
      </c>
      <c r="B29" s="3" t="s">
        <v>264</v>
      </c>
      <c r="C29">
        <v>18</v>
      </c>
      <c r="D29">
        <v>0.22</v>
      </c>
      <c r="E29">
        <v>600</v>
      </c>
      <c r="F29" s="5">
        <v>0.707</v>
      </c>
      <c r="G29" s="8">
        <f t="shared" si="0"/>
        <v>64.32620295980279</v>
      </c>
      <c r="H29" s="9">
        <f t="shared" si="1"/>
        <v>57.845454545454544</v>
      </c>
      <c r="I29" s="9">
        <f t="shared" si="2"/>
        <v>57.85419250752213</v>
      </c>
      <c r="J29" s="5">
        <v>4.4</v>
      </c>
      <c r="K29" s="8">
        <f t="shared" si="3"/>
        <v>127.776</v>
      </c>
      <c r="L29" s="6">
        <f t="shared" si="4"/>
        <v>31.90909090909091</v>
      </c>
      <c r="M29" s="6">
        <f t="shared" si="5"/>
        <v>39.00528774186514</v>
      </c>
    </row>
    <row r="30" spans="1:15" ht="12.75">
      <c r="A30" t="s">
        <v>158</v>
      </c>
      <c r="B30" s="3" t="s">
        <v>263</v>
      </c>
      <c r="C30">
        <v>25</v>
      </c>
      <c r="D30">
        <v>0.3</v>
      </c>
      <c r="E30">
        <v>250</v>
      </c>
      <c r="F30" s="5">
        <v>0.707</v>
      </c>
      <c r="G30" s="8">
        <f t="shared" si="0"/>
        <v>54.898267410680525</v>
      </c>
      <c r="H30" s="9">
        <f t="shared" si="1"/>
        <v>58.91666666666667</v>
      </c>
      <c r="I30" s="9">
        <f t="shared" si="2"/>
        <v>58.925566442846616</v>
      </c>
      <c r="J30" s="5">
        <v>4.4</v>
      </c>
      <c r="K30" s="8">
        <f t="shared" si="3"/>
        <v>99</v>
      </c>
      <c r="L30" s="6">
        <f t="shared" si="4"/>
        <v>32.5</v>
      </c>
      <c r="M30" s="6">
        <f t="shared" si="5"/>
        <v>39.72760788523301</v>
      </c>
      <c r="O30" s="15"/>
    </row>
    <row r="31" spans="1:15" ht="12.75">
      <c r="A31" t="s">
        <v>158</v>
      </c>
      <c r="B31" s="3" t="s">
        <v>262</v>
      </c>
      <c r="C31">
        <v>25</v>
      </c>
      <c r="D31">
        <v>0.26</v>
      </c>
      <c r="E31">
        <v>140</v>
      </c>
      <c r="F31" s="5">
        <v>0.707</v>
      </c>
      <c r="G31" s="8">
        <f t="shared" si="0"/>
        <v>21.894787495170615</v>
      </c>
      <c r="H31" s="9">
        <f t="shared" si="1"/>
        <v>67.98076923076923</v>
      </c>
      <c r="I31" s="9">
        <f t="shared" si="2"/>
        <v>67.99103820328455</v>
      </c>
      <c r="J31" s="5">
        <v>4.4</v>
      </c>
      <c r="K31" s="8">
        <f t="shared" si="3"/>
        <v>41.641600000000004</v>
      </c>
      <c r="L31" s="6">
        <f t="shared" si="4"/>
        <v>37.5</v>
      </c>
      <c r="M31" s="6">
        <f t="shared" si="5"/>
        <v>45.83954755988424</v>
      </c>
      <c r="O31" s="15"/>
    </row>
    <row r="32" spans="1:15" ht="12.75">
      <c r="A32" t="s">
        <v>158</v>
      </c>
      <c r="B32" s="3" t="s">
        <v>159</v>
      </c>
      <c r="C32">
        <v>33</v>
      </c>
      <c r="D32">
        <v>0.26</v>
      </c>
      <c r="E32">
        <v>70</v>
      </c>
      <c r="F32" s="5">
        <v>0.707</v>
      </c>
      <c r="G32" s="8">
        <f t="shared" si="0"/>
        <v>10.947393747585307</v>
      </c>
      <c r="H32" s="9">
        <f t="shared" si="1"/>
        <v>89.73461538461538</v>
      </c>
      <c r="I32" s="9">
        <f t="shared" si="2"/>
        <v>89.74817042833561</v>
      </c>
      <c r="J32" s="5">
        <v>4.4</v>
      </c>
      <c r="K32" s="8">
        <f t="shared" si="3"/>
        <v>20.820800000000002</v>
      </c>
      <c r="L32" s="6">
        <f t="shared" si="4"/>
        <v>49.5</v>
      </c>
      <c r="M32" s="6">
        <f t="shared" si="5"/>
        <v>60.508202779047195</v>
      </c>
      <c r="O32" s="15"/>
    </row>
    <row r="33" spans="1:15" ht="12.75">
      <c r="A33" t="s">
        <v>42</v>
      </c>
      <c r="B33" t="s">
        <v>52</v>
      </c>
      <c r="C33">
        <v>27</v>
      </c>
      <c r="D33">
        <v>0.43</v>
      </c>
      <c r="E33">
        <v>78</v>
      </c>
      <c r="F33" s="5">
        <v>0.707</v>
      </c>
      <c r="G33" s="7">
        <f t="shared" si="0"/>
        <v>45.79217587609424</v>
      </c>
      <c r="H33" s="9">
        <f t="shared" si="1"/>
        <v>44.39302325581395</v>
      </c>
      <c r="I33" s="9">
        <f t="shared" si="2"/>
        <v>44.39972913367977</v>
      </c>
      <c r="J33" s="5">
        <v>4.4</v>
      </c>
      <c r="K33" s="8">
        <f t="shared" si="3"/>
        <v>63.45768000000001</v>
      </c>
      <c r="L33" s="6">
        <f t="shared" si="4"/>
        <v>24.48837209302326</v>
      </c>
      <c r="M33" s="6">
        <f t="shared" si="5"/>
        <v>29.934290592594177</v>
      </c>
      <c r="O33" s="15"/>
    </row>
    <row r="34" spans="1:15" ht="12.75">
      <c r="A34" t="s">
        <v>42</v>
      </c>
      <c r="B34" t="s">
        <v>41</v>
      </c>
      <c r="C34">
        <v>62</v>
      </c>
      <c r="D34">
        <v>0.44</v>
      </c>
      <c r="E34">
        <v>3.18</v>
      </c>
      <c r="F34" s="5">
        <v>0.707</v>
      </c>
      <c r="G34" s="7">
        <f t="shared" si="0"/>
        <v>2.010285747871831</v>
      </c>
      <c r="H34" s="6">
        <f t="shared" si="1"/>
        <v>99.62272727272726</v>
      </c>
      <c r="I34" s="6">
        <f t="shared" si="2"/>
        <v>99.63777598517699</v>
      </c>
      <c r="J34" s="5">
        <v>4.4</v>
      </c>
      <c r="K34" s="8">
        <f t="shared" si="3"/>
        <v>2.7088512000000007</v>
      </c>
      <c r="L34" s="6">
        <f t="shared" si="4"/>
        <v>54.95454545454545</v>
      </c>
      <c r="M34" s="6">
        <f t="shared" si="5"/>
        <v>67.17577333321219</v>
      </c>
      <c r="O34" s="15"/>
    </row>
    <row r="35" spans="1:13" ht="12.75">
      <c r="A35" s="3" t="s">
        <v>234</v>
      </c>
      <c r="B35" s="3" t="s">
        <v>235</v>
      </c>
      <c r="C35">
        <v>36</v>
      </c>
      <c r="D35">
        <v>0.44</v>
      </c>
      <c r="E35">
        <v>83</v>
      </c>
      <c r="F35" s="5">
        <v>0.707</v>
      </c>
      <c r="G35" s="7">
        <f t="shared" si="0"/>
        <v>52.46972235011381</v>
      </c>
      <c r="H35" s="6">
        <f t="shared" si="1"/>
        <v>57.845454545454544</v>
      </c>
      <c r="I35" s="6">
        <f t="shared" si="2"/>
        <v>57.85419250752213</v>
      </c>
      <c r="J35" s="5">
        <v>4.4</v>
      </c>
      <c r="K35" s="8">
        <f t="shared" si="3"/>
        <v>70.70272000000001</v>
      </c>
      <c r="L35" s="6">
        <f t="shared" si="4"/>
        <v>31.90909090909091</v>
      </c>
      <c r="M35" s="6">
        <f t="shared" si="5"/>
        <v>39.00528774186514</v>
      </c>
    </row>
    <row r="36" spans="1:13" ht="12.75">
      <c r="A36" s="3" t="s">
        <v>234</v>
      </c>
      <c r="B36" s="3" t="s">
        <v>242</v>
      </c>
      <c r="C36">
        <v>39</v>
      </c>
      <c r="D36">
        <v>0.43</v>
      </c>
      <c r="E36">
        <v>103</v>
      </c>
      <c r="F36" s="5">
        <v>0.707</v>
      </c>
      <c r="G36" s="7">
        <f t="shared" si="0"/>
        <v>60.46915532356034</v>
      </c>
      <c r="H36" s="6">
        <f t="shared" si="1"/>
        <v>64.12325581395348</v>
      </c>
      <c r="I36" s="6">
        <f t="shared" si="2"/>
        <v>64.13294208198188</v>
      </c>
      <c r="J36" s="5">
        <v>4.4</v>
      </c>
      <c r="K36" s="8">
        <f t="shared" si="3"/>
        <v>83.79668</v>
      </c>
      <c r="L36" s="6">
        <f t="shared" si="4"/>
        <v>35.372093023255815</v>
      </c>
      <c r="M36" s="6">
        <f t="shared" si="5"/>
        <v>43.238419744858255</v>
      </c>
    </row>
    <row r="37" spans="1:13" ht="12.75">
      <c r="A37" s="3" t="s">
        <v>234</v>
      </c>
      <c r="B37" s="3" t="s">
        <v>245</v>
      </c>
      <c r="C37">
        <v>44</v>
      </c>
      <c r="D37">
        <v>0.38</v>
      </c>
      <c r="E37">
        <v>100</v>
      </c>
      <c r="F37" s="5">
        <v>0.707</v>
      </c>
      <c r="G37" s="7">
        <f t="shared" si="0"/>
        <v>40.62467470720132</v>
      </c>
      <c r="H37" s="6">
        <f t="shared" si="1"/>
        <v>81.86315789473683</v>
      </c>
      <c r="I37" s="6">
        <f t="shared" si="2"/>
        <v>81.87552389953423</v>
      </c>
      <c r="J37" s="5">
        <v>4.4</v>
      </c>
      <c r="K37" s="8">
        <f t="shared" si="3"/>
        <v>63.53600000000001</v>
      </c>
      <c r="L37" s="6">
        <f t="shared" si="4"/>
        <v>45.1578947368421</v>
      </c>
      <c r="M37" s="6">
        <f t="shared" si="5"/>
        <v>55.20046569316587</v>
      </c>
    </row>
    <row r="38" spans="1:13" ht="12.75">
      <c r="A38" s="3" t="s">
        <v>234</v>
      </c>
      <c r="B38" s="3" t="s">
        <v>243</v>
      </c>
      <c r="C38">
        <v>36</v>
      </c>
      <c r="D38">
        <v>0.29</v>
      </c>
      <c r="E38">
        <v>125</v>
      </c>
      <c r="F38" s="5">
        <v>0.707</v>
      </c>
      <c r="G38" s="7">
        <f t="shared" si="0"/>
        <v>25.28568920189826</v>
      </c>
      <c r="H38" s="6">
        <f t="shared" si="1"/>
        <v>87.76551724137931</v>
      </c>
      <c r="I38" s="6">
        <f t="shared" si="2"/>
        <v>87.7787748389991</v>
      </c>
      <c r="J38" s="5">
        <v>4.4</v>
      </c>
      <c r="K38" s="8">
        <f t="shared" si="3"/>
        <v>46.254999999999995</v>
      </c>
      <c r="L38" s="6">
        <f t="shared" si="4"/>
        <v>48.413793103448285</v>
      </c>
      <c r="M38" s="6">
        <f t="shared" si="5"/>
        <v>59.180436573864355</v>
      </c>
    </row>
    <row r="39" spans="1:13" ht="12.75">
      <c r="A39" s="3" t="s">
        <v>234</v>
      </c>
      <c r="B39" s="3" t="s">
        <v>241</v>
      </c>
      <c r="C39">
        <v>35</v>
      </c>
      <c r="D39">
        <v>0.28</v>
      </c>
      <c r="E39">
        <v>113</v>
      </c>
      <c r="F39" s="5">
        <v>0.707</v>
      </c>
      <c r="G39" s="7">
        <f t="shared" si="0"/>
        <v>21.02081153354262</v>
      </c>
      <c r="H39" s="6">
        <f t="shared" si="1"/>
        <v>88.37499999999999</v>
      </c>
      <c r="I39" s="6">
        <f t="shared" si="2"/>
        <v>88.38834966426991</v>
      </c>
      <c r="J39" s="5">
        <v>4.4</v>
      </c>
      <c r="K39" s="8">
        <f t="shared" si="3"/>
        <v>38.980480000000014</v>
      </c>
      <c r="L39" s="6">
        <f t="shared" si="4"/>
        <v>48.75</v>
      </c>
      <c r="M39" s="6">
        <f t="shared" si="5"/>
        <v>59.59141182784951</v>
      </c>
    </row>
    <row r="40" spans="1:13" ht="12.75">
      <c r="A40" s="3" t="s">
        <v>234</v>
      </c>
      <c r="B40" s="3" t="s">
        <v>244</v>
      </c>
      <c r="C40">
        <v>35</v>
      </c>
      <c r="D40">
        <v>0.24</v>
      </c>
      <c r="E40">
        <v>110</v>
      </c>
      <c r="F40" s="5">
        <v>0.707</v>
      </c>
      <c r="G40" s="7">
        <f t="shared" si="0"/>
        <v>14.326770665394383</v>
      </c>
      <c r="H40" s="6">
        <f t="shared" si="1"/>
        <v>103.10416666666666</v>
      </c>
      <c r="I40" s="6">
        <f t="shared" si="2"/>
        <v>103.11974127498156</v>
      </c>
      <c r="J40" s="5">
        <v>4.4</v>
      </c>
      <c r="K40" s="8">
        <f t="shared" si="3"/>
        <v>27.878400000000003</v>
      </c>
      <c r="L40" s="6">
        <f t="shared" si="4"/>
        <v>56.87500000000001</v>
      </c>
      <c r="M40" s="6">
        <f t="shared" si="5"/>
        <v>69.52331379915778</v>
      </c>
    </row>
    <row r="41" spans="1:13" ht="12.75">
      <c r="A41" t="s">
        <v>56</v>
      </c>
      <c r="B41" s="3" t="s">
        <v>288</v>
      </c>
      <c r="C41">
        <v>134</v>
      </c>
      <c r="D41">
        <v>0.42</v>
      </c>
      <c r="E41">
        <v>3.35</v>
      </c>
      <c r="F41" s="5">
        <v>0.707</v>
      </c>
      <c r="G41" s="7">
        <f t="shared" si="0"/>
        <v>1.8269959097106498</v>
      </c>
      <c r="H41" s="6">
        <f t="shared" si="1"/>
        <v>225.56666666666666</v>
      </c>
      <c r="I41" s="6">
        <f t="shared" si="2"/>
        <v>225.6007400954699</v>
      </c>
      <c r="J41" s="5"/>
      <c r="K41" s="8"/>
      <c r="L41" s="6">
        <f t="shared" si="4"/>
        <v>124.42857142857144</v>
      </c>
      <c r="M41" s="6"/>
    </row>
    <row r="42" spans="1:13" ht="12.75">
      <c r="A42" t="s">
        <v>56</v>
      </c>
      <c r="B42" t="s">
        <v>121</v>
      </c>
      <c r="C42">
        <v>35</v>
      </c>
      <c r="D42">
        <v>0.38</v>
      </c>
      <c r="E42">
        <v>267</v>
      </c>
      <c r="F42" s="5">
        <v>0.707</v>
      </c>
      <c r="G42" s="8">
        <f t="shared" si="0"/>
        <v>108.46788146822752</v>
      </c>
      <c r="H42" s="9">
        <f t="shared" si="1"/>
        <v>65.11842105263158</v>
      </c>
      <c r="I42" s="9">
        <f t="shared" si="2"/>
        <v>65.12825764735678</v>
      </c>
      <c r="J42" s="5">
        <v>4.4</v>
      </c>
      <c r="K42" s="8">
        <f aca="true" t="shared" si="6" ref="K42:K53">J42*E42*D42*D42</f>
        <v>169.64112000000003</v>
      </c>
      <c r="L42" s="6">
        <f t="shared" si="4"/>
        <v>35.921052631578945</v>
      </c>
      <c r="M42" s="6">
        <f aca="true" t="shared" si="7" ref="M42:M53">C42*SQRT(E42/K42)</f>
        <v>43.90946134683648</v>
      </c>
    </row>
    <row r="43" spans="1:13" ht="12.75">
      <c r="A43" t="s">
        <v>56</v>
      </c>
      <c r="B43" t="s">
        <v>128</v>
      </c>
      <c r="C43">
        <v>42</v>
      </c>
      <c r="D43">
        <v>0.44</v>
      </c>
      <c r="E43">
        <v>105</v>
      </c>
      <c r="F43" s="5">
        <v>0.707</v>
      </c>
      <c r="G43" s="8">
        <f t="shared" si="0"/>
        <v>66.37735959954158</v>
      </c>
      <c r="H43" s="9">
        <f t="shared" si="1"/>
        <v>67.48636363636363</v>
      </c>
      <c r="I43" s="9">
        <f t="shared" si="2"/>
        <v>67.49655792544249</v>
      </c>
      <c r="J43" s="5">
        <v>4.4</v>
      </c>
      <c r="K43" s="8">
        <f t="shared" si="6"/>
        <v>89.44320000000002</v>
      </c>
      <c r="L43" s="6">
        <f t="shared" si="4"/>
        <v>37.22727272727273</v>
      </c>
      <c r="M43" s="6">
        <f t="shared" si="7"/>
        <v>45.506169032176</v>
      </c>
    </row>
    <row r="44" spans="1:13" ht="12.75">
      <c r="A44" t="s">
        <v>56</v>
      </c>
      <c r="B44" t="s">
        <v>81</v>
      </c>
      <c r="C44">
        <v>35</v>
      </c>
      <c r="D44">
        <v>0.36</v>
      </c>
      <c r="E44">
        <v>135</v>
      </c>
      <c r="F44" s="5">
        <v>0.707</v>
      </c>
      <c r="G44" s="8">
        <f t="shared" si="0"/>
        <v>47.25468536039261</v>
      </c>
      <c r="H44" s="9">
        <f t="shared" si="1"/>
        <v>68.7361111111111</v>
      </c>
      <c r="I44" s="9">
        <f t="shared" si="2"/>
        <v>68.74649418332103</v>
      </c>
      <c r="J44" s="5">
        <v>4.4</v>
      </c>
      <c r="K44" s="8">
        <f t="shared" si="6"/>
        <v>76.9824</v>
      </c>
      <c r="L44" s="6">
        <f t="shared" si="4"/>
        <v>37.91666666666667</v>
      </c>
      <c r="M44" s="6">
        <f t="shared" si="7"/>
        <v>46.34887586610518</v>
      </c>
    </row>
    <row r="45" spans="1:13" ht="12.75">
      <c r="A45" t="s">
        <v>56</v>
      </c>
      <c r="B45" t="s">
        <v>126</v>
      </c>
      <c r="C45">
        <v>43</v>
      </c>
      <c r="D45">
        <v>0.38</v>
      </c>
      <c r="E45">
        <v>103</v>
      </c>
      <c r="F45" s="5">
        <v>0.707</v>
      </c>
      <c r="G45" s="7">
        <f t="shared" si="0"/>
        <v>41.84341494841736</v>
      </c>
      <c r="H45" s="6">
        <f t="shared" si="1"/>
        <v>80.00263157894737</v>
      </c>
      <c r="I45" s="6">
        <f t="shared" si="2"/>
        <v>80.01471653818119</v>
      </c>
      <c r="J45" s="5">
        <v>4.4</v>
      </c>
      <c r="K45" s="8">
        <f t="shared" si="6"/>
        <v>65.44208</v>
      </c>
      <c r="L45" s="6">
        <f t="shared" si="4"/>
        <v>44.13157894736842</v>
      </c>
      <c r="M45" s="6">
        <f t="shared" si="7"/>
        <v>53.94590965468483</v>
      </c>
    </row>
    <row r="46" spans="1:13" ht="12.75">
      <c r="A46" t="s">
        <v>56</v>
      </c>
      <c r="B46" t="s">
        <v>122</v>
      </c>
      <c r="C46">
        <v>29</v>
      </c>
      <c r="D46">
        <v>0.25</v>
      </c>
      <c r="E46">
        <v>273</v>
      </c>
      <c r="F46" s="5">
        <v>0.707</v>
      </c>
      <c r="G46" s="8">
        <f t="shared" si="0"/>
        <v>39.01346521885269</v>
      </c>
      <c r="H46" s="9">
        <f t="shared" si="1"/>
        <v>82.012</v>
      </c>
      <c r="I46" s="9">
        <f t="shared" si="2"/>
        <v>82.02438848844248</v>
      </c>
      <c r="J46" s="5">
        <v>4.4</v>
      </c>
      <c r="K46" s="8">
        <f t="shared" si="6"/>
        <v>75.075</v>
      </c>
      <c r="L46" s="6">
        <f t="shared" si="4"/>
        <v>45.24</v>
      </c>
      <c r="M46" s="6">
        <f t="shared" si="7"/>
        <v>55.300830176244354</v>
      </c>
    </row>
    <row r="47" spans="1:13" ht="12.75">
      <c r="A47" t="s">
        <v>56</v>
      </c>
      <c r="B47" t="s">
        <v>123</v>
      </c>
      <c r="C47">
        <v>38</v>
      </c>
      <c r="D47">
        <v>0.32</v>
      </c>
      <c r="E47">
        <v>128</v>
      </c>
      <c r="F47" s="5">
        <v>0.707</v>
      </c>
      <c r="G47" s="8">
        <f t="shared" si="0"/>
        <v>32.97831923089505</v>
      </c>
      <c r="H47" s="9">
        <f t="shared" si="1"/>
        <v>83.95625</v>
      </c>
      <c r="I47" s="9">
        <f t="shared" si="2"/>
        <v>83.96893218105642</v>
      </c>
      <c r="J47" s="5">
        <v>4.4</v>
      </c>
      <c r="K47" s="8">
        <f t="shared" si="6"/>
        <v>57.67168000000001</v>
      </c>
      <c r="L47" s="6">
        <f t="shared" si="4"/>
        <v>46.3125</v>
      </c>
      <c r="M47" s="6">
        <f t="shared" si="7"/>
        <v>56.61184123645704</v>
      </c>
    </row>
    <row r="48" spans="1:13" ht="12.75">
      <c r="A48" t="s">
        <v>56</v>
      </c>
      <c r="B48" t="s">
        <v>127</v>
      </c>
      <c r="C48">
        <v>37</v>
      </c>
      <c r="D48">
        <v>0.29</v>
      </c>
      <c r="E48">
        <v>264</v>
      </c>
      <c r="F48" s="5">
        <v>0.707</v>
      </c>
      <c r="G48" s="8">
        <f t="shared" si="0"/>
        <v>53.40337559440913</v>
      </c>
      <c r="H48" s="9">
        <f t="shared" si="1"/>
        <v>90.20344827586207</v>
      </c>
      <c r="I48" s="9">
        <f t="shared" si="2"/>
        <v>90.2170741400824</v>
      </c>
      <c r="J48" s="5">
        <v>4.4</v>
      </c>
      <c r="K48" s="8">
        <f t="shared" si="6"/>
        <v>97.69056</v>
      </c>
      <c r="L48" s="6">
        <f t="shared" si="4"/>
        <v>49.758620689655174</v>
      </c>
      <c r="M48" s="6">
        <f t="shared" si="7"/>
        <v>60.824337589805026</v>
      </c>
    </row>
    <row r="49" spans="1:13" ht="12.75">
      <c r="A49" t="s">
        <v>56</v>
      </c>
      <c r="B49" t="s">
        <v>125</v>
      </c>
      <c r="C49">
        <v>40</v>
      </c>
      <c r="D49">
        <v>0.3</v>
      </c>
      <c r="E49">
        <v>117</v>
      </c>
      <c r="F49" s="5">
        <v>0.707</v>
      </c>
      <c r="G49" s="8">
        <f t="shared" si="0"/>
        <v>25.692389148198487</v>
      </c>
      <c r="H49" s="9">
        <f t="shared" si="1"/>
        <v>94.26666666666667</v>
      </c>
      <c r="I49" s="9">
        <f t="shared" si="2"/>
        <v>94.28090630855458</v>
      </c>
      <c r="J49" s="5">
        <v>4.4</v>
      </c>
      <c r="K49" s="8">
        <f t="shared" si="6"/>
        <v>46.33200000000001</v>
      </c>
      <c r="L49" s="6">
        <f t="shared" si="4"/>
        <v>52.00000000000001</v>
      </c>
      <c r="M49" s="6">
        <f t="shared" si="7"/>
        <v>63.564172616372815</v>
      </c>
    </row>
    <row r="50" spans="1:13" ht="12.75">
      <c r="A50" t="s">
        <v>56</v>
      </c>
      <c r="B50" t="s">
        <v>124</v>
      </c>
      <c r="C50">
        <v>44</v>
      </c>
      <c r="D50">
        <v>0.3</v>
      </c>
      <c r="E50">
        <v>81</v>
      </c>
      <c r="F50" s="5">
        <v>0.707</v>
      </c>
      <c r="G50" s="8">
        <f t="shared" si="0"/>
        <v>17.78703864106049</v>
      </c>
      <c r="H50" s="9">
        <f t="shared" si="1"/>
        <v>103.69333333333333</v>
      </c>
      <c r="I50" s="9">
        <f t="shared" si="2"/>
        <v>103.70899693941003</v>
      </c>
      <c r="J50" s="5">
        <v>4.4</v>
      </c>
      <c r="K50" s="8">
        <f t="shared" si="6"/>
        <v>32.076</v>
      </c>
      <c r="L50" s="6">
        <f t="shared" si="4"/>
        <v>57.2</v>
      </c>
      <c r="M50" s="6">
        <f t="shared" si="7"/>
        <v>69.9205898780101</v>
      </c>
    </row>
    <row r="51" spans="1:13" ht="12.75">
      <c r="A51" t="s">
        <v>56</v>
      </c>
      <c r="B51" t="s">
        <v>43</v>
      </c>
      <c r="C51">
        <v>35</v>
      </c>
      <c r="D51">
        <v>0.225</v>
      </c>
      <c r="E51">
        <v>160</v>
      </c>
      <c r="F51" s="5">
        <v>0.707</v>
      </c>
      <c r="G51" s="8">
        <f t="shared" si="0"/>
        <v>18.031093619218925</v>
      </c>
      <c r="H51" s="9">
        <f t="shared" si="1"/>
        <v>109.97777777777776</v>
      </c>
      <c r="I51" s="9">
        <f t="shared" si="2"/>
        <v>109.99439069331366</v>
      </c>
      <c r="J51" s="5">
        <v>4.4</v>
      </c>
      <c r="K51" s="8">
        <f t="shared" si="6"/>
        <v>35.64</v>
      </c>
      <c r="L51" s="6">
        <f t="shared" si="4"/>
        <v>60.666666666666664</v>
      </c>
      <c r="M51" s="6">
        <f t="shared" si="7"/>
        <v>74.15820138576828</v>
      </c>
    </row>
    <row r="52" spans="1:13" ht="12.75">
      <c r="A52" t="s">
        <v>56</v>
      </c>
      <c r="B52" t="s">
        <v>44</v>
      </c>
      <c r="C52">
        <v>69</v>
      </c>
      <c r="D52">
        <v>0.37</v>
      </c>
      <c r="E52">
        <v>16</v>
      </c>
      <c r="F52" s="5">
        <v>0.707</v>
      </c>
      <c r="G52" s="7">
        <f t="shared" si="0"/>
        <v>6.035007673254369</v>
      </c>
      <c r="H52" s="9">
        <f t="shared" si="1"/>
        <v>131.84594594594594</v>
      </c>
      <c r="I52" s="9">
        <f t="shared" si="2"/>
        <v>131.8658622018297</v>
      </c>
      <c r="J52" s="5">
        <v>4.4</v>
      </c>
      <c r="K52" s="8">
        <f t="shared" si="6"/>
        <v>9.63776</v>
      </c>
      <c r="L52" s="6">
        <f t="shared" si="4"/>
        <v>72.72972972972973</v>
      </c>
      <c r="M52" s="6">
        <f t="shared" si="7"/>
        <v>88.90394413235929</v>
      </c>
    </row>
    <row r="53" spans="1:13" ht="12.75">
      <c r="A53" t="s">
        <v>56</v>
      </c>
      <c r="B53" t="s">
        <v>286</v>
      </c>
      <c r="C53">
        <v>33</v>
      </c>
      <c r="D53">
        <v>0.43</v>
      </c>
      <c r="E53">
        <v>231</v>
      </c>
      <c r="F53" s="5">
        <v>0.707</v>
      </c>
      <c r="G53" s="7">
        <f t="shared" si="0"/>
        <v>135.61529009458678</v>
      </c>
      <c r="H53" s="9">
        <f t="shared" si="1"/>
        <v>54.25813953488372</v>
      </c>
      <c r="I53" s="9">
        <f t="shared" si="2"/>
        <v>54.26633560783083</v>
      </c>
      <c r="J53" s="5">
        <v>4.4</v>
      </c>
      <c r="K53" s="8">
        <f t="shared" si="6"/>
        <v>187.93236000000002</v>
      </c>
      <c r="L53" s="6">
        <f t="shared" si="4"/>
        <v>29.930232558139537</v>
      </c>
      <c r="M53" s="6">
        <f t="shared" si="7"/>
        <v>36.586355168726215</v>
      </c>
    </row>
    <row r="54" spans="1:13" ht="12.75">
      <c r="A54" t="s">
        <v>56</v>
      </c>
      <c r="B54" s="3" t="s">
        <v>304</v>
      </c>
      <c r="C54">
        <v>27</v>
      </c>
      <c r="D54">
        <v>0.38</v>
      </c>
      <c r="E54">
        <v>317</v>
      </c>
      <c r="F54" s="5">
        <v>0.707</v>
      </c>
      <c r="G54" s="7">
        <f t="shared" si="0"/>
        <v>128.78021882182819</v>
      </c>
      <c r="H54" s="9">
        <f t="shared" si="1"/>
        <v>50.234210526315785</v>
      </c>
      <c r="I54" s="9">
        <f t="shared" si="2"/>
        <v>50.24179875653237</v>
      </c>
      <c r="J54" s="5"/>
      <c r="K54" s="8"/>
      <c r="L54" s="6">
        <f t="shared" si="4"/>
        <v>27.710526315789476</v>
      </c>
      <c r="M54" s="6"/>
    </row>
    <row r="55" spans="1:13" ht="12.75">
      <c r="A55" t="s">
        <v>268</v>
      </c>
      <c r="B55" t="s">
        <v>269</v>
      </c>
      <c r="C55">
        <v>25.1</v>
      </c>
      <c r="D55">
        <v>0.34</v>
      </c>
      <c r="E55">
        <v>312</v>
      </c>
      <c r="F55" s="5">
        <v>0.707</v>
      </c>
      <c r="G55" s="7">
        <f t="shared" si="0"/>
        <v>93.86413497497719</v>
      </c>
      <c r="H55" s="9">
        <f t="shared" si="1"/>
        <v>52.19323529411764</v>
      </c>
      <c r="I55" s="9">
        <f t="shared" si="2"/>
        <v>52.20111944878058</v>
      </c>
      <c r="J55" s="5">
        <v>5.4</v>
      </c>
      <c r="K55" s="8">
        <f aca="true" t="shared" si="8" ref="K55:K66">J55*E55*D55*D55</f>
        <v>194.76288000000005</v>
      </c>
      <c r="L55" s="6">
        <f t="shared" si="4"/>
        <v>28.791176470588237</v>
      </c>
      <c r="M55" s="6">
        <f aca="true" t="shared" si="9" ref="M55:M66">C55*SQRT(E55/K55)</f>
        <v>31.768588885557563</v>
      </c>
    </row>
    <row r="56" spans="1:13" ht="12.75">
      <c r="A56" t="s">
        <v>57</v>
      </c>
      <c r="B56" t="s">
        <v>58</v>
      </c>
      <c r="C56">
        <v>43.6</v>
      </c>
      <c r="D56">
        <v>0.38</v>
      </c>
      <c r="E56">
        <v>32</v>
      </c>
      <c r="F56" s="5">
        <v>0.707</v>
      </c>
      <c r="G56" s="8">
        <f t="shared" si="0"/>
        <v>12.999895906304422</v>
      </c>
      <c r="H56" s="9">
        <f t="shared" si="1"/>
        <v>81.11894736842105</v>
      </c>
      <c r="I56" s="9">
        <f t="shared" si="2"/>
        <v>81.13120095499302</v>
      </c>
      <c r="J56" s="5">
        <v>4.4</v>
      </c>
      <c r="K56" s="8">
        <f t="shared" si="8"/>
        <v>20.33152</v>
      </c>
      <c r="L56" s="6">
        <f t="shared" si="4"/>
        <v>44.747368421052634</v>
      </c>
      <c r="M56" s="6">
        <f t="shared" si="9"/>
        <v>54.698643277773456</v>
      </c>
    </row>
    <row r="57" spans="1:13" ht="12.75">
      <c r="A57" t="s">
        <v>25</v>
      </c>
      <c r="B57" t="s">
        <v>223</v>
      </c>
      <c r="C57">
        <v>33.65</v>
      </c>
      <c r="D57">
        <v>0.61</v>
      </c>
      <c r="E57">
        <v>258</v>
      </c>
      <c r="F57" s="5">
        <v>0.707</v>
      </c>
      <c r="G57" s="7">
        <f t="shared" si="0"/>
        <v>751.4876828781439</v>
      </c>
      <c r="H57" s="6">
        <f t="shared" si="1"/>
        <v>39.00090163934426</v>
      </c>
      <c r="I57" s="6">
        <f t="shared" si="2"/>
        <v>39.00679299937944</v>
      </c>
      <c r="J57" s="5">
        <v>4.4</v>
      </c>
      <c r="K57" s="8">
        <f t="shared" si="8"/>
        <v>422.40792</v>
      </c>
      <c r="L57" s="6">
        <f t="shared" si="4"/>
        <v>21.513934426229508</v>
      </c>
      <c r="M57" s="6">
        <f t="shared" si="9"/>
        <v>26.298373875503426</v>
      </c>
    </row>
    <row r="58" spans="1:13" ht="12.75">
      <c r="A58" t="s">
        <v>25</v>
      </c>
      <c r="B58" t="s">
        <v>224</v>
      </c>
      <c r="C58">
        <v>36.34</v>
      </c>
      <c r="D58">
        <v>0.57</v>
      </c>
      <c r="E58">
        <v>271</v>
      </c>
      <c r="F58" s="5">
        <v>0.707</v>
      </c>
      <c r="G58" s="7">
        <f t="shared" si="0"/>
        <v>503.27752659346413</v>
      </c>
      <c r="H58" s="6">
        <f t="shared" si="1"/>
        <v>45.074350877192984</v>
      </c>
      <c r="I58" s="6">
        <f t="shared" si="2"/>
        <v>45.08115967437992</v>
      </c>
      <c r="J58" s="5">
        <v>4.4</v>
      </c>
      <c r="K58" s="8">
        <f t="shared" si="8"/>
        <v>387.41076</v>
      </c>
      <c r="L58" s="6">
        <f t="shared" si="4"/>
        <v>24.864210526315794</v>
      </c>
      <c r="M58" s="6">
        <f t="shared" si="9"/>
        <v>30.39371095893406</v>
      </c>
    </row>
    <row r="59" spans="1:13" ht="12.75">
      <c r="A59" t="s">
        <v>25</v>
      </c>
      <c r="B59" t="s">
        <v>26</v>
      </c>
      <c r="C59">
        <v>27</v>
      </c>
      <c r="D59">
        <v>0.38</v>
      </c>
      <c r="E59">
        <v>335</v>
      </c>
      <c r="F59" s="5">
        <v>0.707</v>
      </c>
      <c r="G59" s="7">
        <f t="shared" si="0"/>
        <v>136.09266026912442</v>
      </c>
      <c r="H59" s="6">
        <f t="shared" si="1"/>
        <v>50.234210526315785</v>
      </c>
      <c r="I59" s="6">
        <f t="shared" si="2"/>
        <v>50.24179875653237</v>
      </c>
      <c r="J59" s="5">
        <v>4.4</v>
      </c>
      <c r="K59" s="8">
        <f t="shared" si="8"/>
        <v>212.84560000000005</v>
      </c>
      <c r="L59" s="6">
        <f t="shared" si="4"/>
        <v>27.710526315789476</v>
      </c>
      <c r="M59" s="6">
        <f t="shared" si="9"/>
        <v>33.87301303898814</v>
      </c>
    </row>
    <row r="60" spans="1:13" ht="12.75">
      <c r="A60" t="s">
        <v>25</v>
      </c>
      <c r="B60" t="s">
        <v>225</v>
      </c>
      <c r="C60">
        <v>23.55</v>
      </c>
      <c r="D60">
        <v>0.33</v>
      </c>
      <c r="E60">
        <v>402</v>
      </c>
      <c r="F60" s="5">
        <v>0.707</v>
      </c>
      <c r="G60" s="7">
        <f t="shared" si="0"/>
        <v>111.97828872819733</v>
      </c>
      <c r="H60" s="6">
        <f t="shared" si="1"/>
        <v>50.45409090909091</v>
      </c>
      <c r="I60" s="6">
        <f t="shared" si="2"/>
        <v>50.46171235378319</v>
      </c>
      <c r="J60" s="5">
        <v>4.4</v>
      </c>
      <c r="K60" s="8">
        <f t="shared" si="8"/>
        <v>192.62232000000003</v>
      </c>
      <c r="L60" s="6">
        <f t="shared" si="4"/>
        <v>27.83181818181818</v>
      </c>
      <c r="M60" s="6">
        <f t="shared" si="9"/>
        <v>34.02127875262681</v>
      </c>
    </row>
    <row r="61" spans="1:13" ht="12.75">
      <c r="A61" t="s">
        <v>25</v>
      </c>
      <c r="B61" t="s">
        <v>50</v>
      </c>
      <c r="C61">
        <v>50</v>
      </c>
      <c r="D61">
        <v>0.69</v>
      </c>
      <c r="E61">
        <v>11.8</v>
      </c>
      <c r="F61" s="5">
        <v>0.707</v>
      </c>
      <c r="G61" s="7">
        <f t="shared" si="0"/>
        <v>236.55648658891</v>
      </c>
      <c r="H61" s="6">
        <f t="shared" si="1"/>
        <v>51.23188405797102</v>
      </c>
      <c r="I61" s="6">
        <f t="shared" si="2"/>
        <v>51.23962299377967</v>
      </c>
      <c r="J61" s="5">
        <v>4.4</v>
      </c>
      <c r="K61" s="8">
        <f t="shared" si="8"/>
        <v>24.719112</v>
      </c>
      <c r="L61" s="6">
        <f t="shared" si="4"/>
        <v>28.260869565217394</v>
      </c>
      <c r="M61" s="6">
        <f t="shared" si="9"/>
        <v>34.545745987159144</v>
      </c>
    </row>
    <row r="62" spans="1:13" ht="12.75">
      <c r="A62" t="s">
        <v>25</v>
      </c>
      <c r="B62" t="s">
        <v>226</v>
      </c>
      <c r="C62">
        <v>26.24</v>
      </c>
      <c r="D62">
        <v>0.34</v>
      </c>
      <c r="E62">
        <v>384</v>
      </c>
      <c r="F62" s="5">
        <v>0.707</v>
      </c>
      <c r="G62" s="7">
        <f t="shared" si="0"/>
        <v>115.52508919997193</v>
      </c>
      <c r="H62" s="6">
        <f t="shared" si="1"/>
        <v>54.56376470588234</v>
      </c>
      <c r="I62" s="6">
        <f t="shared" si="2"/>
        <v>54.57200694565746</v>
      </c>
      <c r="J62" s="5">
        <v>4.4</v>
      </c>
      <c r="K62" s="8">
        <f t="shared" si="8"/>
        <v>195.31776000000002</v>
      </c>
      <c r="L62" s="6">
        <f t="shared" si="4"/>
        <v>30.09882352941176</v>
      </c>
      <c r="M62" s="6">
        <f t="shared" si="9"/>
        <v>36.792438737947556</v>
      </c>
    </row>
    <row r="63" spans="1:13" ht="12.75">
      <c r="A63" t="s">
        <v>25</v>
      </c>
      <c r="B63" t="s">
        <v>119</v>
      </c>
      <c r="C63">
        <v>37.24</v>
      </c>
      <c r="D63">
        <v>0.45</v>
      </c>
      <c r="E63">
        <v>213.57</v>
      </c>
      <c r="F63" s="5">
        <v>0.707</v>
      </c>
      <c r="G63" s="8">
        <f t="shared" si="0"/>
        <v>145.44499897426934</v>
      </c>
      <c r="H63" s="9">
        <f t="shared" si="1"/>
        <v>58.508177777777775</v>
      </c>
      <c r="I63" s="9">
        <f t="shared" si="2"/>
        <v>58.517015848842874</v>
      </c>
      <c r="J63" s="5">
        <v>4.4</v>
      </c>
      <c r="K63" s="8">
        <f t="shared" si="8"/>
        <v>190.29087000000004</v>
      </c>
      <c r="L63" s="9">
        <f t="shared" si="4"/>
        <v>32.27466666666667</v>
      </c>
      <c r="M63" s="9">
        <f t="shared" si="9"/>
        <v>39.45216313722873</v>
      </c>
    </row>
    <row r="64" spans="1:13" ht="12.75">
      <c r="A64" t="s">
        <v>25</v>
      </c>
      <c r="B64" t="s">
        <v>176</v>
      </c>
      <c r="C64">
        <v>29</v>
      </c>
      <c r="D64">
        <v>0.24</v>
      </c>
      <c r="E64">
        <v>373</v>
      </c>
      <c r="F64" s="5">
        <v>0.707</v>
      </c>
      <c r="G64" s="7">
        <f t="shared" si="0"/>
        <v>48.5807768926555</v>
      </c>
      <c r="H64" s="6">
        <f t="shared" si="1"/>
        <v>85.42916666666667</v>
      </c>
      <c r="I64" s="6">
        <f t="shared" si="2"/>
        <v>85.44207134212759</v>
      </c>
      <c r="J64" s="5">
        <v>4.4</v>
      </c>
      <c r="K64" s="8">
        <f t="shared" si="8"/>
        <v>94.53312</v>
      </c>
      <c r="L64" s="6">
        <f t="shared" si="4"/>
        <v>47.12500000000001</v>
      </c>
      <c r="M64" s="6">
        <f t="shared" si="9"/>
        <v>57.60503143358787</v>
      </c>
    </row>
    <row r="65" spans="1:13" ht="12.75">
      <c r="A65" t="s">
        <v>25</v>
      </c>
      <c r="B65" t="s">
        <v>51</v>
      </c>
      <c r="C65">
        <v>55</v>
      </c>
      <c r="D65">
        <v>0.37</v>
      </c>
      <c r="E65">
        <v>10.6</v>
      </c>
      <c r="F65" s="5">
        <v>0.707</v>
      </c>
      <c r="G65" s="7">
        <f t="shared" si="0"/>
        <v>3.998192583531019</v>
      </c>
      <c r="H65" s="6">
        <f t="shared" si="1"/>
        <v>105.0945945945946</v>
      </c>
      <c r="I65" s="6">
        <f t="shared" si="2"/>
        <v>105.1104698710237</v>
      </c>
      <c r="J65" s="5">
        <v>4.4</v>
      </c>
      <c r="K65" s="8">
        <f t="shared" si="8"/>
        <v>6.385015999999999</v>
      </c>
      <c r="L65" s="6">
        <f t="shared" si="4"/>
        <v>57.97297297297297</v>
      </c>
      <c r="M65" s="6">
        <f t="shared" si="9"/>
        <v>70.86546271419942</v>
      </c>
    </row>
    <row r="66" spans="1:13" ht="12.75">
      <c r="A66" t="s">
        <v>27</v>
      </c>
      <c r="B66" t="s">
        <v>275</v>
      </c>
      <c r="C66">
        <v>19.5</v>
      </c>
      <c r="D66">
        <v>0.53</v>
      </c>
      <c r="E66">
        <v>212</v>
      </c>
      <c r="F66" s="5">
        <v>0.707</v>
      </c>
      <c r="G66" s="8">
        <f t="shared" si="0"/>
        <v>271.98480011326853</v>
      </c>
      <c r="H66" s="6">
        <f t="shared" si="1"/>
        <v>26.01226415094339</v>
      </c>
      <c r="I66" s="6">
        <f t="shared" si="2"/>
        <v>26.01619348608699</v>
      </c>
      <c r="J66" s="5">
        <v>4.4</v>
      </c>
      <c r="K66" s="8">
        <f t="shared" si="8"/>
        <v>262.0235200000001</v>
      </c>
      <c r="L66" s="6">
        <f t="shared" si="4"/>
        <v>14.349056603773585</v>
      </c>
      <c r="M66" s="6">
        <f t="shared" si="9"/>
        <v>17.540113670084008</v>
      </c>
    </row>
    <row r="67" spans="1:13" ht="12.75">
      <c r="A67" t="s">
        <v>27</v>
      </c>
      <c r="B67" t="s">
        <v>299</v>
      </c>
      <c r="C67">
        <v>18.8</v>
      </c>
      <c r="D67">
        <v>0.32</v>
      </c>
      <c r="E67">
        <v>272</v>
      </c>
      <c r="F67" s="5">
        <v>0.707</v>
      </c>
      <c r="G67" s="8">
        <f aca="true" t="shared" si="10" ref="G67:G131">E67/(POWER((F67/D67),2)-1)</f>
        <v>70.07892836565198</v>
      </c>
      <c r="H67" s="6">
        <f aca="true" t="shared" si="11" ref="H67:H131">C67*F67/D67</f>
        <v>41.536249999999995</v>
      </c>
      <c r="I67" s="6">
        <f aca="true" t="shared" si="12" ref="I67:I131">H67*SQRT((((1/POWER(F67,2))-2)+SQRT(POWER(((1/POWER(F67,2))-2),2)+4))/2)</f>
        <v>41.54252434220686</v>
      </c>
      <c r="J67" s="5"/>
      <c r="K67" s="8"/>
      <c r="L67" s="6">
        <f aca="true" t="shared" si="13" ref="L67:L131">0.39*C67/D67</f>
        <v>22.9125</v>
      </c>
      <c r="M67" s="6"/>
    </row>
    <row r="68" spans="1:13" ht="12.75">
      <c r="A68" t="s">
        <v>27</v>
      </c>
      <c r="B68" t="s">
        <v>196</v>
      </c>
      <c r="C68">
        <v>19.5</v>
      </c>
      <c r="D68">
        <v>0.43</v>
      </c>
      <c r="E68">
        <v>212</v>
      </c>
      <c r="F68" s="5">
        <v>0.707</v>
      </c>
      <c r="G68" s="8">
        <f t="shared" si="10"/>
        <v>124.46078571451254</v>
      </c>
      <c r="H68" s="6">
        <f t="shared" si="11"/>
        <v>32.06162790697674</v>
      </c>
      <c r="I68" s="6">
        <f t="shared" si="12"/>
        <v>32.06647104099094</v>
      </c>
      <c r="J68" s="5">
        <v>4.4</v>
      </c>
      <c r="K68" s="8">
        <f aca="true" t="shared" si="14" ref="K68:K95">J68*E68*D68*D68</f>
        <v>172.47472000000002</v>
      </c>
      <c r="L68" s="6">
        <f t="shared" si="13"/>
        <v>17.686046511627907</v>
      </c>
      <c r="M68" s="6">
        <f aca="true" t="shared" si="15" ref="M68:M95">C68*SQRT(E68/K68)</f>
        <v>21.619209872429128</v>
      </c>
    </row>
    <row r="69" spans="1:13" ht="12.75">
      <c r="A69" t="s">
        <v>27</v>
      </c>
      <c r="B69" t="s">
        <v>276</v>
      </c>
      <c r="C69">
        <v>22.2</v>
      </c>
      <c r="D69">
        <v>0.45</v>
      </c>
      <c r="E69">
        <v>97.2</v>
      </c>
      <c r="F69" s="5">
        <v>0.707</v>
      </c>
      <c r="G69" s="7">
        <f t="shared" si="10"/>
        <v>66.19494264315672</v>
      </c>
      <c r="H69" s="6">
        <f t="shared" si="11"/>
        <v>34.87866666666667</v>
      </c>
      <c r="I69" s="6">
        <f t="shared" si="12"/>
        <v>34.883935334165194</v>
      </c>
      <c r="J69" s="5">
        <v>4.4</v>
      </c>
      <c r="K69" s="8">
        <f t="shared" si="14"/>
        <v>86.60520000000002</v>
      </c>
      <c r="L69" s="6">
        <f t="shared" si="13"/>
        <v>19.24</v>
      </c>
      <c r="M69" s="6">
        <f t="shared" si="15"/>
        <v>23.518743868057943</v>
      </c>
    </row>
    <row r="70" spans="1:13" ht="12.75">
      <c r="A70" t="s">
        <v>27</v>
      </c>
      <c r="B70" t="s">
        <v>266</v>
      </c>
      <c r="C70">
        <v>25</v>
      </c>
      <c r="D70">
        <v>0.49</v>
      </c>
      <c r="E70">
        <v>85.1</v>
      </c>
      <c r="F70" s="5">
        <v>0.707</v>
      </c>
      <c r="G70" s="7">
        <f t="shared" si="10"/>
        <v>78.66251650631958</v>
      </c>
      <c r="H70" s="6">
        <f t="shared" si="11"/>
        <v>36.07142857142858</v>
      </c>
      <c r="I70" s="6">
        <f t="shared" si="12"/>
        <v>36.076877413987724</v>
      </c>
      <c r="J70" s="5">
        <v>4.4</v>
      </c>
      <c r="K70" s="8">
        <f t="shared" si="14"/>
        <v>89.903044</v>
      </c>
      <c r="L70" s="6">
        <f t="shared" si="13"/>
        <v>19.89795918367347</v>
      </c>
      <c r="M70" s="6">
        <f t="shared" si="15"/>
        <v>24.323025235856946</v>
      </c>
    </row>
    <row r="71" spans="1:13" ht="12.75">
      <c r="A71" t="s">
        <v>27</v>
      </c>
      <c r="B71" t="s">
        <v>277</v>
      </c>
      <c r="C71">
        <v>26.2</v>
      </c>
      <c r="D71">
        <v>0.31</v>
      </c>
      <c r="E71">
        <v>53.7</v>
      </c>
      <c r="F71" s="5">
        <v>0.707</v>
      </c>
      <c r="G71" s="7">
        <f t="shared" si="10"/>
        <v>12.78162918050571</v>
      </c>
      <c r="H71" s="6">
        <f t="shared" si="11"/>
        <v>59.75290322580645</v>
      </c>
      <c r="I71" s="6">
        <f t="shared" si="12"/>
        <v>59.76192932139024</v>
      </c>
      <c r="J71" s="5">
        <v>4.4</v>
      </c>
      <c r="K71" s="8">
        <f t="shared" si="14"/>
        <v>22.706508000000003</v>
      </c>
      <c r="L71" s="6">
        <f t="shared" si="13"/>
        <v>32.961290322580645</v>
      </c>
      <c r="M71" s="6">
        <f t="shared" si="15"/>
        <v>40.29148361005567</v>
      </c>
    </row>
    <row r="72" spans="1:13" ht="12.75">
      <c r="A72" t="s">
        <v>27</v>
      </c>
      <c r="B72" t="s">
        <v>29</v>
      </c>
      <c r="C72">
        <v>24.9</v>
      </c>
      <c r="D72">
        <v>0.45</v>
      </c>
      <c r="E72">
        <v>64.3</v>
      </c>
      <c r="F72" s="5">
        <v>0.707</v>
      </c>
      <c r="G72" s="7">
        <f t="shared" si="10"/>
        <v>43.78945279789071</v>
      </c>
      <c r="H72" s="6">
        <f t="shared" si="11"/>
        <v>39.120666666666665</v>
      </c>
      <c r="I72" s="6">
        <f t="shared" si="12"/>
        <v>39.126576118050146</v>
      </c>
      <c r="J72" s="5">
        <v>4.4</v>
      </c>
      <c r="K72" s="8">
        <f t="shared" si="14"/>
        <v>57.29130000000001</v>
      </c>
      <c r="L72" s="6">
        <f t="shared" si="13"/>
        <v>21.580000000000002</v>
      </c>
      <c r="M72" s="6">
        <f t="shared" si="15"/>
        <v>26.379131635794717</v>
      </c>
    </row>
    <row r="73" spans="1:13" ht="12.75">
      <c r="A73" t="s">
        <v>27</v>
      </c>
      <c r="B73" t="s">
        <v>61</v>
      </c>
      <c r="C73">
        <v>28.3</v>
      </c>
      <c r="D73">
        <v>0.5</v>
      </c>
      <c r="E73">
        <v>32.4</v>
      </c>
      <c r="F73" s="5">
        <v>0.707</v>
      </c>
      <c r="G73" s="8">
        <f t="shared" si="10"/>
        <v>32.419581427182024</v>
      </c>
      <c r="H73" s="9">
        <f t="shared" si="11"/>
        <v>40.0162</v>
      </c>
      <c r="I73" s="9">
        <f t="shared" si="12"/>
        <v>40.022244727981416</v>
      </c>
      <c r="J73" s="5">
        <v>4.4</v>
      </c>
      <c r="K73" s="8">
        <f t="shared" si="14"/>
        <v>35.64</v>
      </c>
      <c r="L73" s="6">
        <f t="shared" si="13"/>
        <v>22.074</v>
      </c>
      <c r="M73" s="6">
        <f t="shared" si="15"/>
        <v>26.982991275650264</v>
      </c>
    </row>
    <row r="74" spans="1:13" ht="12.75">
      <c r="A74" t="s">
        <v>27</v>
      </c>
      <c r="B74" t="s">
        <v>274</v>
      </c>
      <c r="C74">
        <v>24.2</v>
      </c>
      <c r="D74">
        <v>0.4</v>
      </c>
      <c r="E74">
        <v>92.3</v>
      </c>
      <c r="F74" s="5">
        <v>0.707</v>
      </c>
      <c r="G74" s="7">
        <f t="shared" si="10"/>
        <v>43.4545930692749</v>
      </c>
      <c r="H74" s="6">
        <f t="shared" si="11"/>
        <v>42.77349999999999</v>
      </c>
      <c r="I74" s="6">
        <f t="shared" si="12"/>
        <v>42.77996123750663</v>
      </c>
      <c r="J74" s="5">
        <v>4.4</v>
      </c>
      <c r="K74" s="8">
        <f t="shared" si="14"/>
        <v>64.9792</v>
      </c>
      <c r="L74" s="6">
        <f t="shared" si="13"/>
        <v>23.595</v>
      </c>
      <c r="M74" s="6">
        <f t="shared" si="15"/>
        <v>28.842243324679163</v>
      </c>
    </row>
    <row r="75" spans="1:13" ht="12.75">
      <c r="A75" t="s">
        <v>27</v>
      </c>
      <c r="B75" t="s">
        <v>278</v>
      </c>
      <c r="C75">
        <v>21.5</v>
      </c>
      <c r="D75">
        <v>0.44</v>
      </c>
      <c r="E75">
        <v>267</v>
      </c>
      <c r="F75" s="5">
        <v>0.707</v>
      </c>
      <c r="G75" s="7">
        <f t="shared" si="10"/>
        <v>168.78814298169144</v>
      </c>
      <c r="H75" s="6">
        <f t="shared" si="11"/>
        <v>34.54659090909091</v>
      </c>
      <c r="I75" s="6">
        <f t="shared" si="12"/>
        <v>34.5518094142146</v>
      </c>
      <c r="J75" s="5">
        <v>4.4</v>
      </c>
      <c r="K75" s="8">
        <f t="shared" si="14"/>
        <v>227.44128</v>
      </c>
      <c r="L75" s="6">
        <f t="shared" si="13"/>
        <v>19.05681818181818</v>
      </c>
      <c r="M75" s="6">
        <f t="shared" si="15"/>
        <v>23.294824623613902</v>
      </c>
    </row>
    <row r="76" spans="1:13" ht="12.75">
      <c r="A76" t="s">
        <v>27</v>
      </c>
      <c r="B76" t="s">
        <v>279</v>
      </c>
      <c r="C76">
        <v>17.5</v>
      </c>
      <c r="D76">
        <v>0.39</v>
      </c>
      <c r="E76">
        <v>311</v>
      </c>
      <c r="F76" s="5">
        <v>0.707</v>
      </c>
      <c r="G76" s="7">
        <f t="shared" si="10"/>
        <v>136.02655938622402</v>
      </c>
      <c r="H76" s="6">
        <f t="shared" si="11"/>
        <v>31.72435897435897</v>
      </c>
      <c r="I76" s="6">
        <f t="shared" si="12"/>
        <v>31.729151161532787</v>
      </c>
      <c r="J76" s="5">
        <v>4.4</v>
      </c>
      <c r="K76" s="8">
        <f t="shared" si="14"/>
        <v>208.13364</v>
      </c>
      <c r="L76" s="6">
        <f t="shared" si="13"/>
        <v>17.5</v>
      </c>
      <c r="M76" s="6">
        <f t="shared" si="15"/>
        <v>21.391788861279313</v>
      </c>
    </row>
    <row r="77" spans="1:13" ht="12.75">
      <c r="A77" t="s">
        <v>27</v>
      </c>
      <c r="B77" t="s">
        <v>88</v>
      </c>
      <c r="C77">
        <v>26.2</v>
      </c>
      <c r="D77">
        <v>0.43</v>
      </c>
      <c r="E77">
        <v>133</v>
      </c>
      <c r="F77" s="5">
        <v>0.707</v>
      </c>
      <c r="G77" s="8">
        <f t="shared" si="10"/>
        <v>78.08153066051966</v>
      </c>
      <c r="H77" s="9">
        <f t="shared" si="11"/>
        <v>43.07767441860465</v>
      </c>
      <c r="I77" s="9">
        <f t="shared" si="12"/>
        <v>43.08418160379296</v>
      </c>
      <c r="J77" s="5">
        <v>4.4</v>
      </c>
      <c r="K77" s="8">
        <f t="shared" si="14"/>
        <v>108.20348000000001</v>
      </c>
      <c r="L77" s="6">
        <f t="shared" si="13"/>
        <v>23.76279069767442</v>
      </c>
      <c r="M77" s="6">
        <f t="shared" si="15"/>
        <v>29.047348649109903</v>
      </c>
    </row>
    <row r="78" spans="1:13" ht="12.75">
      <c r="A78" t="s">
        <v>27</v>
      </c>
      <c r="B78" t="s">
        <v>89</v>
      </c>
      <c r="C78">
        <v>21.5</v>
      </c>
      <c r="D78">
        <v>0.35</v>
      </c>
      <c r="E78">
        <v>305.8</v>
      </c>
      <c r="F78" s="5">
        <v>0.707</v>
      </c>
      <c r="G78" s="8">
        <f t="shared" si="10"/>
        <v>99.27282171146605</v>
      </c>
      <c r="H78" s="9">
        <f t="shared" si="11"/>
        <v>43.43</v>
      </c>
      <c r="I78" s="9">
        <f t="shared" si="12"/>
        <v>43.43656040644122</v>
      </c>
      <c r="J78" s="5">
        <v>4.4</v>
      </c>
      <c r="K78" s="8">
        <f t="shared" si="14"/>
        <v>164.8262</v>
      </c>
      <c r="L78" s="6">
        <f t="shared" si="13"/>
        <v>23.95714285714286</v>
      </c>
      <c r="M78" s="6">
        <f t="shared" si="15"/>
        <v>29.284922383971765</v>
      </c>
    </row>
    <row r="79" spans="1:13" ht="12.75">
      <c r="A79" t="s">
        <v>27</v>
      </c>
      <c r="B79" t="s">
        <v>267</v>
      </c>
      <c r="C79">
        <v>24.2</v>
      </c>
      <c r="D79">
        <v>0.39</v>
      </c>
      <c r="E79">
        <v>109.7</v>
      </c>
      <c r="F79" s="5">
        <v>0.707</v>
      </c>
      <c r="G79" s="8">
        <f t="shared" si="10"/>
        <v>47.98107255520506</v>
      </c>
      <c r="H79" s="6">
        <f t="shared" si="11"/>
        <v>43.8702564102564</v>
      </c>
      <c r="I79" s="6">
        <f t="shared" si="12"/>
        <v>43.876883320519624</v>
      </c>
      <c r="J79" s="5">
        <v>4.4</v>
      </c>
      <c r="K79" s="8">
        <f t="shared" si="14"/>
        <v>73.41562800000001</v>
      </c>
      <c r="L79" s="6">
        <f t="shared" si="13"/>
        <v>24.2</v>
      </c>
      <c r="M79" s="6">
        <f t="shared" si="15"/>
        <v>29.581788025311962</v>
      </c>
    </row>
    <row r="80" spans="1:13" ht="12.75">
      <c r="A80" t="s">
        <v>27</v>
      </c>
      <c r="B80" s="3" t="s">
        <v>136</v>
      </c>
      <c r="C80">
        <v>29.6</v>
      </c>
      <c r="D80">
        <v>0.47</v>
      </c>
      <c r="E80">
        <v>96.5</v>
      </c>
      <c r="F80" s="5">
        <v>0.707</v>
      </c>
      <c r="G80" s="8">
        <f t="shared" si="10"/>
        <v>76.41844925057988</v>
      </c>
      <c r="H80" s="9">
        <f t="shared" si="11"/>
        <v>44.52595744680851</v>
      </c>
      <c r="I80" s="9">
        <f t="shared" si="12"/>
        <v>44.53268340531727</v>
      </c>
      <c r="J80" s="5">
        <v>4.4</v>
      </c>
      <c r="K80" s="8">
        <f t="shared" si="14"/>
        <v>93.79414</v>
      </c>
      <c r="L80" s="6">
        <f t="shared" si="13"/>
        <v>24.561702127659576</v>
      </c>
      <c r="M80" s="6">
        <f t="shared" si="15"/>
        <v>30.023928342201632</v>
      </c>
    </row>
    <row r="81" spans="1:13" ht="12.75">
      <c r="A81" t="s">
        <v>27</v>
      </c>
      <c r="B81" t="s">
        <v>153</v>
      </c>
      <c r="C81">
        <v>33.7</v>
      </c>
      <c r="D81">
        <v>0.51</v>
      </c>
      <c r="E81">
        <v>56.6</v>
      </c>
      <c r="F81" s="5">
        <v>0.707</v>
      </c>
      <c r="G81" s="8">
        <f t="shared" si="10"/>
        <v>61.40446884032885</v>
      </c>
      <c r="H81" s="6">
        <f t="shared" si="11"/>
        <v>46.71745098039216</v>
      </c>
      <c r="I81" s="6">
        <f t="shared" si="12"/>
        <v>46.72450797938661</v>
      </c>
      <c r="J81" s="5">
        <v>4.4</v>
      </c>
      <c r="K81" s="8">
        <f t="shared" si="14"/>
        <v>64.775304</v>
      </c>
      <c r="L81" s="6">
        <f t="shared" si="13"/>
        <v>25.77058823529412</v>
      </c>
      <c r="M81" s="6">
        <f t="shared" si="15"/>
        <v>31.501656134878885</v>
      </c>
    </row>
    <row r="82" spans="1:13" ht="12.75">
      <c r="A82" t="s">
        <v>27</v>
      </c>
      <c r="B82" t="s">
        <v>197</v>
      </c>
      <c r="C82">
        <v>21.5</v>
      </c>
      <c r="D82">
        <v>0.32</v>
      </c>
      <c r="E82">
        <v>168</v>
      </c>
      <c r="F82" s="5">
        <v>0.707</v>
      </c>
      <c r="G82" s="8">
        <f t="shared" si="10"/>
        <v>43.284043990549755</v>
      </c>
      <c r="H82" s="6">
        <f t="shared" si="11"/>
        <v>47.5015625</v>
      </c>
      <c r="I82" s="6">
        <f t="shared" si="12"/>
        <v>47.50873794454508</v>
      </c>
      <c r="J82" s="5">
        <v>4.4</v>
      </c>
      <c r="K82" s="8">
        <f t="shared" si="14"/>
        <v>75.69408</v>
      </c>
      <c r="L82" s="6">
        <f t="shared" si="13"/>
        <v>26.203125</v>
      </c>
      <c r="M82" s="6">
        <f t="shared" si="15"/>
        <v>32.03038385746911</v>
      </c>
    </row>
    <row r="83" spans="1:13" ht="12.75">
      <c r="A83" t="s">
        <v>27</v>
      </c>
      <c r="B83" t="s">
        <v>78</v>
      </c>
      <c r="C83">
        <v>26.9</v>
      </c>
      <c r="D83">
        <v>0.38</v>
      </c>
      <c r="E83">
        <v>75.3</v>
      </c>
      <c r="F83" s="5">
        <v>0.707</v>
      </c>
      <c r="G83" s="8">
        <f t="shared" si="10"/>
        <v>30.590380054522594</v>
      </c>
      <c r="H83" s="9">
        <f t="shared" si="11"/>
        <v>50.04815789473683</v>
      </c>
      <c r="I83" s="9">
        <f t="shared" si="12"/>
        <v>50.05571802039706</v>
      </c>
      <c r="J83" s="5">
        <v>4.4</v>
      </c>
      <c r="K83" s="8">
        <f t="shared" si="14"/>
        <v>47.842608</v>
      </c>
      <c r="L83" s="6">
        <f t="shared" si="13"/>
        <v>27.607894736842105</v>
      </c>
      <c r="M83" s="6">
        <f t="shared" si="15"/>
        <v>33.747557435140045</v>
      </c>
    </row>
    <row r="84" spans="1:13" ht="12.75">
      <c r="A84" t="s">
        <v>27</v>
      </c>
      <c r="B84" s="3" t="s">
        <v>135</v>
      </c>
      <c r="C84">
        <v>24.2</v>
      </c>
      <c r="D84">
        <v>0.31</v>
      </c>
      <c r="E84">
        <v>159</v>
      </c>
      <c r="F84" s="5">
        <v>0.707</v>
      </c>
      <c r="G84" s="8">
        <f t="shared" si="10"/>
        <v>37.84504729423478</v>
      </c>
      <c r="H84" s="9">
        <f t="shared" si="11"/>
        <v>55.191612903225796</v>
      </c>
      <c r="I84" s="9">
        <f t="shared" si="12"/>
        <v>55.19994998387953</v>
      </c>
      <c r="J84" s="5">
        <v>4.4</v>
      </c>
      <c r="K84" s="8">
        <f t="shared" si="14"/>
        <v>67.23156</v>
      </c>
      <c r="L84" s="6">
        <f t="shared" si="13"/>
        <v>30.445161290322584</v>
      </c>
      <c r="M84" s="6">
        <f t="shared" si="15"/>
        <v>37.2157978382957</v>
      </c>
    </row>
    <row r="85" spans="1:13" ht="12.75">
      <c r="A85" t="s">
        <v>27</v>
      </c>
      <c r="B85" t="s">
        <v>154</v>
      </c>
      <c r="C85">
        <v>34.3</v>
      </c>
      <c r="D85">
        <v>0.43</v>
      </c>
      <c r="E85">
        <v>30.8</v>
      </c>
      <c r="F85" s="5">
        <v>0.707</v>
      </c>
      <c r="G85" s="8">
        <f t="shared" si="10"/>
        <v>18.082038679278238</v>
      </c>
      <c r="H85" s="6">
        <f t="shared" si="11"/>
        <v>56.39558139534883</v>
      </c>
      <c r="I85" s="6">
        <f t="shared" si="12"/>
        <v>56.404100343896886</v>
      </c>
      <c r="J85" s="5">
        <v>4.4</v>
      </c>
      <c r="K85" s="8">
        <f t="shared" si="14"/>
        <v>25.057648</v>
      </c>
      <c r="L85" s="6">
        <f t="shared" si="13"/>
        <v>31.109302325581393</v>
      </c>
      <c r="M85" s="6">
        <f t="shared" si="15"/>
        <v>38.02763582688815</v>
      </c>
    </row>
    <row r="86" spans="1:13" ht="12.75">
      <c r="A86" t="s">
        <v>27</v>
      </c>
      <c r="B86" t="s">
        <v>273</v>
      </c>
      <c r="C86">
        <v>37.7</v>
      </c>
      <c r="D86">
        <v>0.46</v>
      </c>
      <c r="E86">
        <v>32.1</v>
      </c>
      <c r="F86" s="5">
        <v>0.707</v>
      </c>
      <c r="G86" s="7">
        <f t="shared" si="10"/>
        <v>23.564210110009064</v>
      </c>
      <c r="H86" s="6">
        <f t="shared" si="11"/>
        <v>57.943260869565215</v>
      </c>
      <c r="I86" s="6">
        <f t="shared" si="12"/>
        <v>57.952013605964794</v>
      </c>
      <c r="J86" s="5">
        <v>4.4</v>
      </c>
      <c r="K86" s="8">
        <f t="shared" si="14"/>
        <v>29.886384000000007</v>
      </c>
      <c r="L86" s="6">
        <f t="shared" si="13"/>
        <v>31.96304347826087</v>
      </c>
      <c r="M86" s="6">
        <f t="shared" si="15"/>
        <v>39.07123871147699</v>
      </c>
    </row>
    <row r="87" spans="1:15" ht="12.75">
      <c r="A87" t="s">
        <v>27</v>
      </c>
      <c r="B87" t="s">
        <v>79</v>
      </c>
      <c r="C87">
        <v>37.7</v>
      </c>
      <c r="D87">
        <v>0.46</v>
      </c>
      <c r="E87">
        <v>37.5</v>
      </c>
      <c r="F87" s="5">
        <v>0.707</v>
      </c>
      <c r="G87" s="8">
        <f t="shared" si="10"/>
        <v>27.528282838795633</v>
      </c>
      <c r="H87" s="9">
        <f t="shared" si="11"/>
        <v>57.943260869565215</v>
      </c>
      <c r="I87" s="9">
        <f t="shared" si="12"/>
        <v>57.952013605964794</v>
      </c>
      <c r="J87" s="5">
        <v>4.4</v>
      </c>
      <c r="K87" s="8">
        <f t="shared" si="14"/>
        <v>34.914</v>
      </c>
      <c r="L87" s="6">
        <f t="shared" si="13"/>
        <v>31.96304347826087</v>
      </c>
      <c r="M87" s="6">
        <f t="shared" si="15"/>
        <v>39.07123871147699</v>
      </c>
      <c r="O87" s="15"/>
    </row>
    <row r="88" spans="1:15" ht="12.75">
      <c r="A88" t="s">
        <v>27</v>
      </c>
      <c r="B88" t="s">
        <v>87</v>
      </c>
      <c r="C88">
        <v>29.6</v>
      </c>
      <c r="D88">
        <v>0.35</v>
      </c>
      <c r="E88">
        <v>128</v>
      </c>
      <c r="F88" s="5">
        <v>0.707</v>
      </c>
      <c r="G88" s="8">
        <f t="shared" si="10"/>
        <v>41.55304505908324</v>
      </c>
      <c r="H88" s="9">
        <f t="shared" si="11"/>
        <v>59.792</v>
      </c>
      <c r="I88" s="9">
        <f t="shared" si="12"/>
        <v>59.80103200142605</v>
      </c>
      <c r="J88" s="5">
        <v>4.4</v>
      </c>
      <c r="K88" s="8">
        <f t="shared" si="14"/>
        <v>68.99199999999999</v>
      </c>
      <c r="L88" s="6">
        <f t="shared" si="13"/>
        <v>32.98285714285715</v>
      </c>
      <c r="M88" s="6">
        <f t="shared" si="15"/>
        <v>40.31784663095648</v>
      </c>
      <c r="O88" s="15"/>
    </row>
    <row r="89" spans="1:13" ht="12.75">
      <c r="A89" t="s">
        <v>27</v>
      </c>
      <c r="B89" t="s">
        <v>272</v>
      </c>
      <c r="C89">
        <v>32.3</v>
      </c>
      <c r="D89">
        <v>0.37</v>
      </c>
      <c r="E89">
        <v>27</v>
      </c>
      <c r="F89" s="5">
        <v>0.707</v>
      </c>
      <c r="G89" s="7">
        <f t="shared" si="10"/>
        <v>10.184075448616747</v>
      </c>
      <c r="H89" s="6">
        <f t="shared" si="11"/>
        <v>61.71918918918919</v>
      </c>
      <c r="I89" s="6">
        <f t="shared" si="12"/>
        <v>61.72851230607391</v>
      </c>
      <c r="J89" s="5">
        <v>4.4</v>
      </c>
      <c r="K89" s="8">
        <f t="shared" si="14"/>
        <v>16.26372</v>
      </c>
      <c r="L89" s="6">
        <f t="shared" si="13"/>
        <v>34.045945945945945</v>
      </c>
      <c r="M89" s="6">
        <f t="shared" si="15"/>
        <v>41.61735355761166</v>
      </c>
    </row>
    <row r="90" spans="1:13" ht="12.75">
      <c r="A90" t="s">
        <v>27</v>
      </c>
      <c r="B90" t="s">
        <v>90</v>
      </c>
      <c r="C90">
        <v>37.7</v>
      </c>
      <c r="D90">
        <v>0.34</v>
      </c>
      <c r="E90">
        <v>180.5</v>
      </c>
      <c r="F90" s="5">
        <v>0.707</v>
      </c>
      <c r="G90" s="8">
        <f t="shared" si="10"/>
        <v>54.30280885571597</v>
      </c>
      <c r="H90" s="9">
        <f t="shared" si="11"/>
        <v>78.39382352941176</v>
      </c>
      <c r="I90" s="9">
        <f t="shared" si="12"/>
        <v>78.40566546689355</v>
      </c>
      <c r="J90" s="5">
        <v>4.4</v>
      </c>
      <c r="K90" s="8">
        <f t="shared" si="14"/>
        <v>91.80952000000002</v>
      </c>
      <c r="L90" s="6">
        <f t="shared" si="13"/>
        <v>43.24411764705882</v>
      </c>
      <c r="M90" s="6">
        <f t="shared" si="15"/>
        <v>52.86108766846887</v>
      </c>
    </row>
    <row r="91" spans="1:13" ht="12.75">
      <c r="A91" t="s">
        <v>27</v>
      </c>
      <c r="B91" t="s">
        <v>73</v>
      </c>
      <c r="C91">
        <v>45</v>
      </c>
      <c r="D91">
        <v>0.3</v>
      </c>
      <c r="E91">
        <v>79</v>
      </c>
      <c r="F91" s="5">
        <v>0.707</v>
      </c>
      <c r="G91" s="8">
        <f t="shared" si="10"/>
        <v>17.347852501775044</v>
      </c>
      <c r="H91" s="9">
        <f t="shared" si="11"/>
        <v>106.05</v>
      </c>
      <c r="I91" s="9">
        <f t="shared" si="12"/>
        <v>106.0660195971239</v>
      </c>
      <c r="J91" s="5">
        <v>4.4</v>
      </c>
      <c r="K91" s="8">
        <f t="shared" si="14"/>
        <v>31.284</v>
      </c>
      <c r="L91" s="6">
        <f t="shared" si="13"/>
        <v>58.50000000000001</v>
      </c>
      <c r="M91" s="6">
        <f t="shared" si="15"/>
        <v>71.50969419341942</v>
      </c>
    </row>
    <row r="92" spans="1:13" ht="12.75">
      <c r="A92" s="3" t="s">
        <v>149</v>
      </c>
      <c r="B92" s="3" t="s">
        <v>150</v>
      </c>
      <c r="C92">
        <v>39</v>
      </c>
      <c r="D92">
        <v>0.37</v>
      </c>
      <c r="E92">
        <v>218</v>
      </c>
      <c r="F92" s="5">
        <v>0.707</v>
      </c>
      <c r="G92" s="8">
        <f t="shared" si="10"/>
        <v>82.22697954809078</v>
      </c>
      <c r="H92" s="9">
        <f t="shared" si="11"/>
        <v>74.52162162162162</v>
      </c>
      <c r="I92" s="9">
        <f t="shared" si="12"/>
        <v>74.5328786358168</v>
      </c>
      <c r="J92" s="5">
        <v>4.4</v>
      </c>
      <c r="K92" s="8">
        <f t="shared" si="14"/>
        <v>131.31448</v>
      </c>
      <c r="L92" s="6">
        <f t="shared" si="13"/>
        <v>41.10810810810811</v>
      </c>
      <c r="M92" s="6">
        <f t="shared" si="15"/>
        <v>50.25005537915959</v>
      </c>
    </row>
    <row r="93" spans="1:13" ht="12.75">
      <c r="A93" s="3" t="s">
        <v>149</v>
      </c>
      <c r="B93" s="3" t="s">
        <v>230</v>
      </c>
      <c r="C93">
        <v>35</v>
      </c>
      <c r="D93">
        <v>0.32</v>
      </c>
      <c r="E93">
        <v>163</v>
      </c>
      <c r="F93" s="5">
        <v>0.707</v>
      </c>
      <c r="G93" s="8">
        <f t="shared" si="10"/>
        <v>41.995828395592916</v>
      </c>
      <c r="H93" s="9">
        <f t="shared" si="11"/>
        <v>77.32812499999999</v>
      </c>
      <c r="I93" s="9">
        <f t="shared" si="12"/>
        <v>77.33980595623616</v>
      </c>
      <c r="J93" s="5">
        <v>4.4</v>
      </c>
      <c r="K93" s="8">
        <f t="shared" si="14"/>
        <v>73.44128</v>
      </c>
      <c r="L93" s="6">
        <f t="shared" si="13"/>
        <v>42.65625</v>
      </c>
      <c r="M93" s="6">
        <f t="shared" si="15"/>
        <v>52.14248534936832</v>
      </c>
    </row>
    <row r="94" spans="1:13" ht="12.75">
      <c r="A94" s="3" t="s">
        <v>149</v>
      </c>
      <c r="B94" s="3" t="s">
        <v>229</v>
      </c>
      <c r="C94">
        <v>33</v>
      </c>
      <c r="D94">
        <v>0.22</v>
      </c>
      <c r="E94">
        <v>240</v>
      </c>
      <c r="F94" s="5">
        <v>0.707</v>
      </c>
      <c r="G94" s="8">
        <f t="shared" si="10"/>
        <v>25.730481183921114</v>
      </c>
      <c r="H94" s="9">
        <f t="shared" si="11"/>
        <v>106.05</v>
      </c>
      <c r="I94" s="9">
        <f t="shared" si="12"/>
        <v>106.0660195971239</v>
      </c>
      <c r="J94" s="5">
        <v>4.4</v>
      </c>
      <c r="K94" s="8">
        <f t="shared" si="14"/>
        <v>51.1104</v>
      </c>
      <c r="L94" s="6">
        <f t="shared" si="13"/>
        <v>58.50000000000001</v>
      </c>
      <c r="M94" s="6">
        <f t="shared" si="15"/>
        <v>71.50969419341942</v>
      </c>
    </row>
    <row r="95" spans="1:13" ht="12.75">
      <c r="A95" s="3" t="s">
        <v>151</v>
      </c>
      <c r="B95" s="3" t="s">
        <v>300</v>
      </c>
      <c r="C95">
        <v>30</v>
      </c>
      <c r="D95">
        <v>0.29</v>
      </c>
      <c r="E95">
        <v>412</v>
      </c>
      <c r="F95" s="5">
        <v>0.707</v>
      </c>
      <c r="G95" s="8">
        <f t="shared" si="10"/>
        <v>83.34163160945667</v>
      </c>
      <c r="H95" s="9">
        <f t="shared" si="11"/>
        <v>73.13793103448275</v>
      </c>
      <c r="I95" s="9">
        <f t="shared" si="12"/>
        <v>73.14897903249923</v>
      </c>
      <c r="J95" s="5">
        <v>4.4</v>
      </c>
      <c r="K95" s="8">
        <f t="shared" si="14"/>
        <v>152.45648</v>
      </c>
      <c r="L95" s="6">
        <f t="shared" si="13"/>
        <v>40.344827586206904</v>
      </c>
      <c r="M95" s="6">
        <f t="shared" si="15"/>
        <v>49.31703047822029</v>
      </c>
    </row>
    <row r="96" spans="1:14" ht="12.75">
      <c r="A96" s="3" t="s">
        <v>151</v>
      </c>
      <c r="B96" s="3" t="s">
        <v>309</v>
      </c>
      <c r="C96">
        <v>38</v>
      </c>
      <c r="D96">
        <v>0.4</v>
      </c>
      <c r="E96">
        <v>156.6</v>
      </c>
      <c r="F96" s="5">
        <v>0.707</v>
      </c>
      <c r="G96" s="8">
        <f t="shared" si="10"/>
        <v>73.72686104711212</v>
      </c>
      <c r="H96" s="9">
        <f t="shared" si="11"/>
        <v>67.16499999999999</v>
      </c>
      <c r="I96" s="9">
        <f t="shared" si="12"/>
        <v>67.17514574484512</v>
      </c>
      <c r="J96" s="5">
        <v>4.4</v>
      </c>
      <c r="K96" s="8">
        <f aca="true" t="shared" si="16" ref="K96:K128">J96*E96*D96*D96</f>
        <v>110.24640000000002</v>
      </c>
      <c r="L96" s="6">
        <f t="shared" si="13"/>
        <v>37.05</v>
      </c>
      <c r="M96" s="6">
        <f aca="true" t="shared" si="17" ref="M96:M128">C96*SQRT(E96/K96)</f>
        <v>45.28947298916563</v>
      </c>
      <c r="N96" s="16"/>
    </row>
    <row r="97" spans="1:14" ht="12.75">
      <c r="A97" s="3" t="s">
        <v>151</v>
      </c>
      <c r="B97" s="3" t="s">
        <v>310</v>
      </c>
      <c r="C97">
        <v>42</v>
      </c>
      <c r="D97">
        <v>0.62</v>
      </c>
      <c r="E97">
        <v>134.2</v>
      </c>
      <c r="F97" s="5">
        <v>0.707</v>
      </c>
      <c r="G97" s="8">
        <f t="shared" si="10"/>
        <v>446.83349357725047</v>
      </c>
      <c r="H97" s="9">
        <f t="shared" si="11"/>
        <v>47.89354838709677</v>
      </c>
      <c r="I97" s="9">
        <f t="shared" si="12"/>
        <v>47.900783043862404</v>
      </c>
      <c r="J97" s="5">
        <v>4.4</v>
      </c>
      <c r="K97" s="8">
        <f t="shared" si="16"/>
        <v>226.980512</v>
      </c>
      <c r="L97" s="6">
        <f t="shared" si="13"/>
        <v>26.419354838709676</v>
      </c>
      <c r="M97" s="6">
        <f t="shared" si="17"/>
        <v>32.29470060347974</v>
      </c>
      <c r="N97" s="16"/>
    </row>
    <row r="98" spans="1:14" ht="12.75">
      <c r="A98" s="3" t="s">
        <v>151</v>
      </c>
      <c r="B98" s="3" t="s">
        <v>228</v>
      </c>
      <c r="C98">
        <v>40</v>
      </c>
      <c r="D98">
        <v>0.39</v>
      </c>
      <c r="E98">
        <v>75.9</v>
      </c>
      <c r="F98" s="5">
        <v>0.707</v>
      </c>
      <c r="G98" s="8">
        <f t="shared" si="10"/>
        <v>33.197478641203865</v>
      </c>
      <c r="H98" s="9">
        <f t="shared" si="11"/>
        <v>72.51282051282051</v>
      </c>
      <c r="I98" s="9">
        <f t="shared" si="12"/>
        <v>72.52377408350353</v>
      </c>
      <c r="J98" s="5">
        <v>4.4</v>
      </c>
      <c r="K98" s="8">
        <f t="shared" si="16"/>
        <v>50.79531600000001</v>
      </c>
      <c r="L98" s="6">
        <f t="shared" si="13"/>
        <v>40</v>
      </c>
      <c r="M98" s="6">
        <f t="shared" si="17"/>
        <v>48.89551739720986</v>
      </c>
      <c r="N98" s="16"/>
    </row>
    <row r="99" spans="1:14" ht="12.75">
      <c r="A99" s="3" t="s">
        <v>151</v>
      </c>
      <c r="B99" s="3" t="s">
        <v>246</v>
      </c>
      <c r="C99">
        <v>40</v>
      </c>
      <c r="D99">
        <v>0.37</v>
      </c>
      <c r="E99">
        <v>93.1</v>
      </c>
      <c r="F99" s="5">
        <v>0.707</v>
      </c>
      <c r="G99" s="8">
        <f t="shared" si="10"/>
        <v>35.11620089874886</v>
      </c>
      <c r="H99" s="9">
        <f t="shared" si="11"/>
        <v>76.43243243243242</v>
      </c>
      <c r="I99" s="9">
        <f t="shared" si="12"/>
        <v>76.44397808801722</v>
      </c>
      <c r="J99" s="5">
        <v>4.4</v>
      </c>
      <c r="K99" s="8">
        <f t="shared" si="16"/>
        <v>56.079716</v>
      </c>
      <c r="L99" s="6">
        <f t="shared" si="13"/>
        <v>42.16216216216217</v>
      </c>
      <c r="M99" s="6">
        <f t="shared" si="17"/>
        <v>51.538518337599584</v>
      </c>
      <c r="N99" s="16"/>
    </row>
    <row r="100" spans="1:14" ht="12.75">
      <c r="A100" s="3" t="s">
        <v>151</v>
      </c>
      <c r="B100" s="3" t="s">
        <v>202</v>
      </c>
      <c r="C100">
        <v>35</v>
      </c>
      <c r="D100">
        <v>0.32</v>
      </c>
      <c r="E100">
        <v>223</v>
      </c>
      <c r="F100" s="5">
        <v>0.707</v>
      </c>
      <c r="G100" s="8">
        <f t="shared" si="10"/>
        <v>57.45441553507497</v>
      </c>
      <c r="H100" s="9">
        <f t="shared" si="11"/>
        <v>77.32812499999999</v>
      </c>
      <c r="I100" s="9">
        <f t="shared" si="12"/>
        <v>77.33980595623616</v>
      </c>
      <c r="J100" s="5">
        <v>4.4</v>
      </c>
      <c r="K100" s="8">
        <f t="shared" si="16"/>
        <v>100.47488000000001</v>
      </c>
      <c r="L100" s="6">
        <f t="shared" si="13"/>
        <v>42.65625</v>
      </c>
      <c r="M100" s="6">
        <f t="shared" si="17"/>
        <v>52.14248534936832</v>
      </c>
      <c r="N100" s="16"/>
    </row>
    <row r="101" spans="1:14" ht="12.75">
      <c r="A101" s="3" t="s">
        <v>151</v>
      </c>
      <c r="B101" s="3" t="s">
        <v>247</v>
      </c>
      <c r="C101">
        <v>39</v>
      </c>
      <c r="D101">
        <v>0.35</v>
      </c>
      <c r="E101">
        <v>126.4</v>
      </c>
      <c r="F101" s="5">
        <v>0.707</v>
      </c>
      <c r="G101" s="8">
        <f t="shared" si="10"/>
        <v>41.033631995844694</v>
      </c>
      <c r="H101" s="9">
        <f t="shared" si="11"/>
        <v>78.78</v>
      </c>
      <c r="I101" s="9">
        <f t="shared" si="12"/>
        <v>78.79190027214919</v>
      </c>
      <c r="J101" s="5">
        <v>4.4</v>
      </c>
      <c r="K101" s="8">
        <f t="shared" si="16"/>
        <v>68.1296</v>
      </c>
      <c r="L101" s="6">
        <f t="shared" si="13"/>
        <v>43.45714285714286</v>
      </c>
      <c r="M101" s="6">
        <f t="shared" si="17"/>
        <v>53.12148711511157</v>
      </c>
      <c r="N101" s="16"/>
    </row>
    <row r="102" spans="1:15" ht="12.75">
      <c r="A102" s="3" t="s">
        <v>151</v>
      </c>
      <c r="B102" s="3" t="s">
        <v>249</v>
      </c>
      <c r="C102">
        <v>35</v>
      </c>
      <c r="D102">
        <v>0.31</v>
      </c>
      <c r="E102">
        <v>180.5</v>
      </c>
      <c r="F102" s="5">
        <v>0.707</v>
      </c>
      <c r="G102" s="8">
        <f t="shared" si="10"/>
        <v>42.96245934974452</v>
      </c>
      <c r="H102" s="9">
        <f t="shared" si="11"/>
        <v>79.82258064516128</v>
      </c>
      <c r="I102" s="9">
        <f t="shared" si="12"/>
        <v>79.83463840643734</v>
      </c>
      <c r="J102" s="5">
        <v>4.4</v>
      </c>
      <c r="K102" s="8">
        <f t="shared" si="16"/>
        <v>76.32262</v>
      </c>
      <c r="L102" s="6">
        <f t="shared" si="13"/>
        <v>44.03225806451613</v>
      </c>
      <c r="M102" s="6">
        <f t="shared" si="17"/>
        <v>53.82450100579956</v>
      </c>
      <c r="N102" s="16"/>
      <c r="O102" s="15"/>
    </row>
    <row r="103" spans="1:15" ht="12.75">
      <c r="A103" s="3" t="s">
        <v>151</v>
      </c>
      <c r="B103" s="3" t="s">
        <v>227</v>
      </c>
      <c r="C103">
        <v>42</v>
      </c>
      <c r="D103">
        <v>0.37</v>
      </c>
      <c r="E103">
        <v>94.8</v>
      </c>
      <c r="F103" s="5">
        <v>0.707</v>
      </c>
      <c r="G103" s="8">
        <f t="shared" si="10"/>
        <v>35.75742046403214</v>
      </c>
      <c r="H103" s="9">
        <f t="shared" si="11"/>
        <v>80.25405405405405</v>
      </c>
      <c r="I103" s="9">
        <f t="shared" si="12"/>
        <v>80.26617699241808</v>
      </c>
      <c r="J103" s="5">
        <v>4.4</v>
      </c>
      <c r="K103" s="8">
        <f t="shared" si="16"/>
        <v>57.103728</v>
      </c>
      <c r="L103" s="6">
        <f t="shared" si="13"/>
        <v>44.27027027027027</v>
      </c>
      <c r="M103" s="6">
        <f t="shared" si="17"/>
        <v>54.11544425447956</v>
      </c>
      <c r="N103" s="16"/>
      <c r="O103" s="15"/>
    </row>
    <row r="104" spans="1:15" ht="12.75">
      <c r="A104" s="3" t="s">
        <v>151</v>
      </c>
      <c r="B104" s="3" t="s">
        <v>250</v>
      </c>
      <c r="C104">
        <v>38</v>
      </c>
      <c r="D104">
        <v>0.33</v>
      </c>
      <c r="E104">
        <v>79.7</v>
      </c>
      <c r="F104" s="5">
        <v>0.707</v>
      </c>
      <c r="G104" s="8">
        <f t="shared" si="10"/>
        <v>22.200670675714743</v>
      </c>
      <c r="H104" s="9">
        <f t="shared" si="11"/>
        <v>81.4121212121212</v>
      </c>
      <c r="I104" s="9">
        <f t="shared" si="12"/>
        <v>81.42441908466077</v>
      </c>
      <c r="J104" s="5">
        <v>4.4</v>
      </c>
      <c r="K104" s="8">
        <f t="shared" si="16"/>
        <v>38.18905200000001</v>
      </c>
      <c r="L104" s="6">
        <f t="shared" si="13"/>
        <v>44.90909090909091</v>
      </c>
      <c r="M104" s="6">
        <f t="shared" si="17"/>
        <v>54.896330895958336</v>
      </c>
      <c r="N104" s="16"/>
      <c r="O104" s="15"/>
    </row>
    <row r="105" spans="1:15" ht="12.75">
      <c r="A105" s="3" t="s">
        <v>151</v>
      </c>
      <c r="B105" s="3" t="s">
        <v>252</v>
      </c>
      <c r="C105">
        <v>40</v>
      </c>
      <c r="D105">
        <v>0.34</v>
      </c>
      <c r="E105">
        <v>82.8</v>
      </c>
      <c r="F105" s="5">
        <v>0.707</v>
      </c>
      <c r="G105" s="8">
        <f t="shared" si="10"/>
        <v>24.910097358743947</v>
      </c>
      <c r="H105" s="9">
        <f t="shared" si="11"/>
        <v>83.17647058823528</v>
      </c>
      <c r="I105" s="9">
        <f t="shared" si="12"/>
        <v>83.18903497813638</v>
      </c>
      <c r="J105" s="5">
        <v>4.4</v>
      </c>
      <c r="K105" s="8">
        <f t="shared" si="16"/>
        <v>42.11539200000001</v>
      </c>
      <c r="L105" s="6">
        <f t="shared" si="13"/>
        <v>45.88235294117647</v>
      </c>
      <c r="M105" s="6">
        <f t="shared" si="17"/>
        <v>56.08603466150542</v>
      </c>
      <c r="N105" s="16"/>
      <c r="O105" s="15"/>
    </row>
    <row r="106" spans="1:15" ht="12.75">
      <c r="A106" s="3" t="s">
        <v>151</v>
      </c>
      <c r="B106" s="3" t="s">
        <v>254</v>
      </c>
      <c r="C106">
        <v>38</v>
      </c>
      <c r="D106">
        <v>0.3</v>
      </c>
      <c r="E106">
        <v>143</v>
      </c>
      <c r="F106" s="5">
        <v>0.707</v>
      </c>
      <c r="G106" s="8">
        <f t="shared" si="10"/>
        <v>31.40180895890926</v>
      </c>
      <c r="H106" s="9">
        <f t="shared" si="11"/>
        <v>89.55333333333334</v>
      </c>
      <c r="I106" s="9">
        <f t="shared" si="12"/>
        <v>89.56686099312687</v>
      </c>
      <c r="J106" s="5">
        <v>4.4</v>
      </c>
      <c r="K106" s="8">
        <f t="shared" si="16"/>
        <v>56.62800000000001</v>
      </c>
      <c r="L106" s="6">
        <f t="shared" si="13"/>
        <v>49.400000000000006</v>
      </c>
      <c r="M106" s="6">
        <f t="shared" si="17"/>
        <v>60.38596398555418</v>
      </c>
      <c r="N106" s="16"/>
      <c r="O106" s="15"/>
    </row>
    <row r="107" spans="1:15" ht="12.75">
      <c r="A107" s="3" t="s">
        <v>151</v>
      </c>
      <c r="B107" s="3" t="s">
        <v>251</v>
      </c>
      <c r="C107">
        <v>40</v>
      </c>
      <c r="D107">
        <v>0.31</v>
      </c>
      <c r="E107">
        <v>87.5</v>
      </c>
      <c r="F107" s="5">
        <v>0.707</v>
      </c>
      <c r="G107" s="8">
        <f t="shared" si="10"/>
        <v>20.826676970097758</v>
      </c>
      <c r="H107" s="9">
        <f t="shared" si="11"/>
        <v>91.2258064516129</v>
      </c>
      <c r="I107" s="9">
        <f t="shared" si="12"/>
        <v>91.2395867502141</v>
      </c>
      <c r="J107" s="5">
        <v>4.4</v>
      </c>
      <c r="K107" s="8">
        <f t="shared" si="16"/>
        <v>36.99850000000001</v>
      </c>
      <c r="L107" s="6">
        <f t="shared" si="13"/>
        <v>50.322580645161295</v>
      </c>
      <c r="M107" s="6">
        <f t="shared" si="17"/>
        <v>61.5137154351995</v>
      </c>
      <c r="N107" s="16"/>
      <c r="O107" s="15"/>
    </row>
    <row r="108" spans="1:15" ht="12.75">
      <c r="A108" s="3" t="s">
        <v>151</v>
      </c>
      <c r="B108" s="3" t="s">
        <v>248</v>
      </c>
      <c r="C108">
        <v>35</v>
      </c>
      <c r="D108">
        <v>0.27</v>
      </c>
      <c r="E108">
        <v>173.8</v>
      </c>
      <c r="F108" s="5">
        <v>0.707</v>
      </c>
      <c r="G108" s="8">
        <f t="shared" si="10"/>
        <v>29.67572239307272</v>
      </c>
      <c r="H108" s="9">
        <f t="shared" si="11"/>
        <v>91.64814814814814</v>
      </c>
      <c r="I108" s="9">
        <f t="shared" si="12"/>
        <v>91.66199224442805</v>
      </c>
      <c r="J108" s="5">
        <v>4.4</v>
      </c>
      <c r="K108" s="8">
        <f t="shared" si="16"/>
        <v>55.74808800000002</v>
      </c>
      <c r="L108" s="6">
        <f t="shared" si="13"/>
        <v>50.55555555555555</v>
      </c>
      <c r="M108" s="6">
        <f t="shared" si="17"/>
        <v>61.7985011548069</v>
      </c>
      <c r="N108" s="16"/>
      <c r="O108" s="15"/>
    </row>
    <row r="109" spans="1:15" ht="12.75">
      <c r="A109" s="3" t="s">
        <v>151</v>
      </c>
      <c r="B109" s="3" t="s">
        <v>255</v>
      </c>
      <c r="C109">
        <v>36</v>
      </c>
      <c r="D109">
        <v>0.26</v>
      </c>
      <c r="E109">
        <v>128.6</v>
      </c>
      <c r="F109" s="5">
        <v>0.707</v>
      </c>
      <c r="G109" s="8">
        <f t="shared" si="10"/>
        <v>20.11192622770672</v>
      </c>
      <c r="H109" s="9">
        <f t="shared" si="11"/>
        <v>97.89230769230768</v>
      </c>
      <c r="I109" s="9">
        <f t="shared" si="12"/>
        <v>97.90709501272974</v>
      </c>
      <c r="J109" s="5">
        <v>4.4</v>
      </c>
      <c r="K109" s="8">
        <f t="shared" si="16"/>
        <v>38.250784</v>
      </c>
      <c r="L109" s="6">
        <f t="shared" si="13"/>
        <v>54</v>
      </c>
      <c r="M109" s="6">
        <f t="shared" si="17"/>
        <v>66.00894848623331</v>
      </c>
      <c r="N109" s="16"/>
      <c r="O109" s="15"/>
    </row>
    <row r="110" spans="1:15" ht="12.75">
      <c r="A110" s="3" t="s">
        <v>151</v>
      </c>
      <c r="B110" s="3" t="s">
        <v>253</v>
      </c>
      <c r="C110">
        <v>40</v>
      </c>
      <c r="D110">
        <v>0.27</v>
      </c>
      <c r="E110">
        <v>109.6</v>
      </c>
      <c r="F110" s="5">
        <v>0.707</v>
      </c>
      <c r="G110" s="8">
        <f t="shared" si="10"/>
        <v>18.713804224860585</v>
      </c>
      <c r="H110" s="9">
        <f t="shared" si="11"/>
        <v>104.74074074074072</v>
      </c>
      <c r="I110" s="9">
        <f t="shared" si="12"/>
        <v>104.75656256506062</v>
      </c>
      <c r="J110" s="5">
        <v>4.4</v>
      </c>
      <c r="K110" s="8">
        <f t="shared" si="16"/>
        <v>35.15529600000001</v>
      </c>
      <c r="L110" s="6">
        <f t="shared" si="13"/>
        <v>57.77777777777778</v>
      </c>
      <c r="M110" s="6">
        <f t="shared" si="17"/>
        <v>70.62685846263646</v>
      </c>
      <c r="O110" s="15"/>
    </row>
    <row r="111" spans="1:15" ht="12.75">
      <c r="A111" s="3" t="s">
        <v>151</v>
      </c>
      <c r="B111" s="3" t="s">
        <v>256</v>
      </c>
      <c r="C111">
        <v>65</v>
      </c>
      <c r="D111">
        <v>0.27</v>
      </c>
      <c r="E111">
        <v>8</v>
      </c>
      <c r="F111" s="5">
        <v>0.5</v>
      </c>
      <c r="G111" s="8">
        <f t="shared" si="10"/>
        <v>3.2930547713156417</v>
      </c>
      <c r="H111" s="9">
        <f t="shared" si="11"/>
        <v>120.37037037037037</v>
      </c>
      <c r="I111" s="9">
        <f t="shared" si="12"/>
        <v>187.02834872583782</v>
      </c>
      <c r="J111" s="5">
        <v>4.4</v>
      </c>
      <c r="K111" s="8">
        <f t="shared" si="16"/>
        <v>2.5660800000000004</v>
      </c>
      <c r="L111" s="6">
        <f t="shared" si="13"/>
        <v>93.88888888888889</v>
      </c>
      <c r="M111" s="6">
        <f t="shared" si="17"/>
        <v>114.76864500178426</v>
      </c>
      <c r="O111" s="15"/>
    </row>
    <row r="112" spans="1:15" ht="12.75">
      <c r="A112" s="3" t="s">
        <v>151</v>
      </c>
      <c r="B112" s="3" t="s">
        <v>257</v>
      </c>
      <c r="C112">
        <v>90</v>
      </c>
      <c r="D112">
        <v>0.33</v>
      </c>
      <c r="E112">
        <v>4.86</v>
      </c>
      <c r="F112" s="5">
        <v>0.707</v>
      </c>
      <c r="G112" s="8">
        <f t="shared" si="10"/>
        <v>1.3537673711916394</v>
      </c>
      <c r="H112" s="9">
        <f t="shared" si="11"/>
        <v>192.81818181818178</v>
      </c>
      <c r="I112" s="9">
        <f t="shared" si="12"/>
        <v>192.84730835840708</v>
      </c>
      <c r="J112" s="5">
        <v>4.4</v>
      </c>
      <c r="K112" s="8">
        <f t="shared" si="16"/>
        <v>2.3287176000000005</v>
      </c>
      <c r="L112" s="6">
        <f t="shared" si="13"/>
        <v>106.36363636363636</v>
      </c>
      <c r="M112" s="6">
        <f t="shared" si="17"/>
        <v>130.01762580621713</v>
      </c>
      <c r="O112" s="15"/>
    </row>
    <row r="113" spans="1:13" ht="12.75">
      <c r="A113" t="s">
        <v>71</v>
      </c>
      <c r="B113" t="s">
        <v>72</v>
      </c>
      <c r="C113">
        <v>25</v>
      </c>
      <c r="D113">
        <v>0.25</v>
      </c>
      <c r="E113">
        <v>254</v>
      </c>
      <c r="F113" s="5">
        <v>0.707</v>
      </c>
      <c r="G113" s="8">
        <f t="shared" si="10"/>
        <v>36.29824236479334</v>
      </c>
      <c r="H113" s="9">
        <f t="shared" si="11"/>
        <v>70.7</v>
      </c>
      <c r="I113" s="9">
        <f t="shared" si="12"/>
        <v>70.71067973141594</v>
      </c>
      <c r="J113" s="5">
        <v>4.4</v>
      </c>
      <c r="K113" s="8">
        <f t="shared" si="16"/>
        <v>69.85000000000001</v>
      </c>
      <c r="L113" s="6">
        <f t="shared" si="13"/>
        <v>39</v>
      </c>
      <c r="M113" s="6">
        <f t="shared" si="17"/>
        <v>47.67312946227961</v>
      </c>
    </row>
    <row r="114" spans="1:15" ht="12.75">
      <c r="A114" t="s">
        <v>71</v>
      </c>
      <c r="B114" t="s">
        <v>107</v>
      </c>
      <c r="C114">
        <v>70</v>
      </c>
      <c r="D114">
        <v>0.45</v>
      </c>
      <c r="E114">
        <v>8.21</v>
      </c>
      <c r="F114" s="5">
        <v>0.707</v>
      </c>
      <c r="G114" s="8">
        <f t="shared" si="10"/>
        <v>5.59115719239009</v>
      </c>
      <c r="H114" s="9">
        <f t="shared" si="11"/>
        <v>109.97777777777776</v>
      </c>
      <c r="I114" s="9">
        <f t="shared" si="12"/>
        <v>109.99439069331366</v>
      </c>
      <c r="J114" s="5">
        <v>4.4</v>
      </c>
      <c r="K114" s="8">
        <f t="shared" si="16"/>
        <v>7.315110000000002</v>
      </c>
      <c r="L114" s="6">
        <f t="shared" si="13"/>
        <v>60.666666666666664</v>
      </c>
      <c r="M114" s="6">
        <f t="shared" si="17"/>
        <v>74.15820138576828</v>
      </c>
      <c r="O114" s="15"/>
    </row>
    <row r="115" spans="1:13" ht="12.75">
      <c r="A115" t="s">
        <v>96</v>
      </c>
      <c r="B115" s="3" t="s">
        <v>132</v>
      </c>
      <c r="C115">
        <v>45</v>
      </c>
      <c r="D115">
        <v>0.397</v>
      </c>
      <c r="E115">
        <v>16.5</v>
      </c>
      <c r="F115" s="5">
        <v>0.707</v>
      </c>
      <c r="G115" s="8">
        <f t="shared" si="10"/>
        <v>7.598610624123425</v>
      </c>
      <c r="H115" s="9">
        <f t="shared" si="11"/>
        <v>80.13853904282115</v>
      </c>
      <c r="I115" s="9">
        <f t="shared" si="12"/>
        <v>80.15064453183166</v>
      </c>
      <c r="J115" s="5">
        <v>4.4</v>
      </c>
      <c r="K115" s="8">
        <f t="shared" si="16"/>
        <v>11.442413400000003</v>
      </c>
      <c r="L115" s="6">
        <f t="shared" si="13"/>
        <v>44.20654911838791</v>
      </c>
      <c r="M115" s="6">
        <f t="shared" si="17"/>
        <v>54.0375522872187</v>
      </c>
    </row>
    <row r="116" spans="1:13" ht="12.75">
      <c r="A116" t="s">
        <v>96</v>
      </c>
      <c r="B116" t="s">
        <v>97</v>
      </c>
      <c r="C116">
        <v>97</v>
      </c>
      <c r="D116">
        <v>0.47</v>
      </c>
      <c r="E116">
        <v>1.11</v>
      </c>
      <c r="F116" s="5">
        <v>0.707</v>
      </c>
      <c r="G116" s="8">
        <f t="shared" si="10"/>
        <v>0.8790101416387945</v>
      </c>
      <c r="H116" s="9">
        <f t="shared" si="11"/>
        <v>145.9127659574468</v>
      </c>
      <c r="I116" s="9">
        <f t="shared" si="12"/>
        <v>145.93480710526265</v>
      </c>
      <c r="J116" s="5">
        <v>4.4</v>
      </c>
      <c r="K116" s="8">
        <f t="shared" si="16"/>
        <v>1.0788756000000002</v>
      </c>
      <c r="L116" s="6">
        <f t="shared" si="13"/>
        <v>80.48936170212767</v>
      </c>
      <c r="M116" s="6">
        <f t="shared" si="17"/>
        <v>98.3892246349175</v>
      </c>
    </row>
    <row r="117" spans="1:13" ht="12.75">
      <c r="A117" t="s">
        <v>39</v>
      </c>
      <c r="B117" t="s">
        <v>40</v>
      </c>
      <c r="C117">
        <v>56</v>
      </c>
      <c r="D117">
        <v>0.52</v>
      </c>
      <c r="E117">
        <v>4.5</v>
      </c>
      <c r="F117" s="5">
        <v>0.707</v>
      </c>
      <c r="G117" s="7">
        <f t="shared" si="10"/>
        <v>5.303139259704774</v>
      </c>
      <c r="H117" s="6">
        <f t="shared" si="11"/>
        <v>76.13846153846153</v>
      </c>
      <c r="I117" s="6">
        <f t="shared" si="12"/>
        <v>76.14996278767869</v>
      </c>
      <c r="J117" s="5">
        <v>4.4</v>
      </c>
      <c r="K117" s="8">
        <f t="shared" si="16"/>
        <v>5.3539200000000005</v>
      </c>
      <c r="L117" s="6">
        <f t="shared" si="13"/>
        <v>42</v>
      </c>
      <c r="M117" s="6">
        <f t="shared" si="17"/>
        <v>51.34029326707035</v>
      </c>
    </row>
    <row r="118" spans="1:13" ht="12.75">
      <c r="A118" t="s">
        <v>39</v>
      </c>
      <c r="B118" t="s">
        <v>47</v>
      </c>
      <c r="C118">
        <v>52</v>
      </c>
      <c r="D118">
        <v>0.4</v>
      </c>
      <c r="E118">
        <v>7.7</v>
      </c>
      <c r="F118" s="5">
        <v>0.707</v>
      </c>
      <c r="G118" s="7">
        <f t="shared" si="10"/>
        <v>3.62513940014536</v>
      </c>
      <c r="H118" s="6">
        <f t="shared" si="11"/>
        <v>91.90999999999998</v>
      </c>
      <c r="I118" s="6">
        <f t="shared" si="12"/>
        <v>91.9238836508407</v>
      </c>
      <c r="J118" s="5">
        <v>4.4</v>
      </c>
      <c r="K118" s="8">
        <f t="shared" si="16"/>
        <v>5.420800000000001</v>
      </c>
      <c r="L118" s="6">
        <f t="shared" si="13"/>
        <v>50.7</v>
      </c>
      <c r="M118" s="6">
        <f t="shared" si="17"/>
        <v>61.9750683009635</v>
      </c>
    </row>
    <row r="119" spans="1:13" ht="12.75">
      <c r="A119" t="s">
        <v>92</v>
      </c>
      <c r="B119" t="s">
        <v>95</v>
      </c>
      <c r="C119">
        <v>24</v>
      </c>
      <c r="D119">
        <v>0.41</v>
      </c>
      <c r="E119">
        <v>147.3</v>
      </c>
      <c r="F119" s="5">
        <v>0.707</v>
      </c>
      <c r="G119" s="8">
        <f t="shared" si="10"/>
        <v>74.6381451036778</v>
      </c>
      <c r="H119" s="9">
        <f t="shared" si="11"/>
        <v>41.38536585365854</v>
      </c>
      <c r="I119" s="9">
        <f t="shared" si="12"/>
        <v>41.391617403755674</v>
      </c>
      <c r="J119" s="5">
        <v>4.4</v>
      </c>
      <c r="K119" s="8">
        <f t="shared" si="16"/>
        <v>108.94897200000001</v>
      </c>
      <c r="L119" s="6">
        <f t="shared" si="13"/>
        <v>22.829268292682926</v>
      </c>
      <c r="M119" s="6">
        <f t="shared" si="17"/>
        <v>27.90622212426124</v>
      </c>
    </row>
    <row r="120" spans="1:13" ht="12.75">
      <c r="A120" t="s">
        <v>92</v>
      </c>
      <c r="B120" t="s">
        <v>93</v>
      </c>
      <c r="C120">
        <v>28</v>
      </c>
      <c r="D120">
        <v>0.42</v>
      </c>
      <c r="E120">
        <v>156</v>
      </c>
      <c r="F120" s="5">
        <v>0.707</v>
      </c>
      <c r="G120" s="8">
        <f t="shared" si="10"/>
        <v>85.07801848204817</v>
      </c>
      <c r="H120" s="9">
        <f t="shared" si="11"/>
        <v>47.13333333333333</v>
      </c>
      <c r="I120" s="9">
        <f t="shared" si="12"/>
        <v>47.14045315427729</v>
      </c>
      <c r="J120" s="5">
        <v>4.4</v>
      </c>
      <c r="K120" s="8">
        <f t="shared" si="16"/>
        <v>121.08096</v>
      </c>
      <c r="L120" s="6">
        <f t="shared" si="13"/>
        <v>26</v>
      </c>
      <c r="M120" s="6">
        <f t="shared" si="17"/>
        <v>31.78208630818641</v>
      </c>
    </row>
    <row r="121" spans="1:13" ht="12.75">
      <c r="A121" t="s">
        <v>92</v>
      </c>
      <c r="B121" t="s">
        <v>94</v>
      </c>
      <c r="C121">
        <v>35</v>
      </c>
      <c r="D121">
        <v>0.37</v>
      </c>
      <c r="E121">
        <v>81.4</v>
      </c>
      <c r="F121" s="5">
        <v>0.707</v>
      </c>
      <c r="G121" s="8">
        <f t="shared" si="10"/>
        <v>30.703101537681604</v>
      </c>
      <c r="H121" s="9">
        <f t="shared" si="11"/>
        <v>66.87837837837837</v>
      </c>
      <c r="I121" s="9">
        <f t="shared" si="12"/>
        <v>66.88848082701507</v>
      </c>
      <c r="J121" s="5">
        <v>4.4</v>
      </c>
      <c r="K121" s="8">
        <f t="shared" si="16"/>
        <v>49.03210400000001</v>
      </c>
      <c r="L121" s="6">
        <f t="shared" si="13"/>
        <v>36.891891891891895</v>
      </c>
      <c r="M121" s="6">
        <f t="shared" si="17"/>
        <v>45.09620354539963</v>
      </c>
    </row>
    <row r="122" spans="1:13" ht="12.75">
      <c r="A122" t="s">
        <v>192</v>
      </c>
      <c r="B122" t="s">
        <v>193</v>
      </c>
      <c r="C122">
        <v>25.2</v>
      </c>
      <c r="D122">
        <v>0.48</v>
      </c>
      <c r="E122">
        <v>132.2</v>
      </c>
      <c r="F122" s="5">
        <v>0.707</v>
      </c>
      <c r="G122" s="8">
        <f t="shared" si="10"/>
        <v>113.04135476472358</v>
      </c>
      <c r="H122" s="9">
        <f t="shared" si="11"/>
        <v>37.1175</v>
      </c>
      <c r="I122" s="9">
        <f t="shared" si="12"/>
        <v>37.12310685899337</v>
      </c>
      <c r="J122" s="5">
        <v>4.4</v>
      </c>
      <c r="K122" s="8">
        <f t="shared" si="16"/>
        <v>134.019072</v>
      </c>
      <c r="L122" s="6">
        <f t="shared" si="13"/>
        <v>20.474999999999998</v>
      </c>
      <c r="M122" s="6">
        <f t="shared" si="17"/>
        <v>25.0283929676968</v>
      </c>
    </row>
    <row r="123" spans="1:13" ht="12.75">
      <c r="A123" t="s">
        <v>306</v>
      </c>
      <c r="B123" t="s">
        <v>307</v>
      </c>
      <c r="C123">
        <v>36</v>
      </c>
      <c r="D123">
        <v>0.405</v>
      </c>
      <c r="E123">
        <v>30.92</v>
      </c>
      <c r="F123" s="5">
        <v>0.707</v>
      </c>
      <c r="G123" s="8">
        <f t="shared" si="10"/>
        <v>15.102115989327746</v>
      </c>
      <c r="H123" s="9">
        <f t="shared" si="11"/>
        <v>62.844444444444434</v>
      </c>
      <c r="I123" s="9">
        <f t="shared" si="12"/>
        <v>62.85393753903638</v>
      </c>
      <c r="J123" s="5">
        <v>4.4</v>
      </c>
      <c r="K123" s="8">
        <f t="shared" si="16"/>
        <v>22.315273200000007</v>
      </c>
      <c r="L123" s="6">
        <f t="shared" si="13"/>
        <v>34.666666666666664</v>
      </c>
      <c r="M123" s="6">
        <f t="shared" si="17"/>
        <v>42.37611507758187</v>
      </c>
    </row>
    <row r="124" spans="1:13" ht="12.75">
      <c r="A124" t="s">
        <v>306</v>
      </c>
      <c r="B124" t="s">
        <v>308</v>
      </c>
      <c r="C124">
        <v>45</v>
      </c>
      <c r="D124">
        <v>0.485</v>
      </c>
      <c r="E124">
        <v>37.71</v>
      </c>
      <c r="F124" s="5">
        <v>0.707</v>
      </c>
      <c r="G124" s="8">
        <f t="shared" si="10"/>
        <v>33.52052251496464</v>
      </c>
      <c r="H124" s="9">
        <f t="shared" si="11"/>
        <v>65.59793814432989</v>
      </c>
      <c r="I124" s="9">
        <f t="shared" si="12"/>
        <v>65.60784717347869</v>
      </c>
      <c r="J124" s="5">
        <v>4.4</v>
      </c>
      <c r="K124" s="8">
        <f t="shared" si="16"/>
        <v>39.0294729</v>
      </c>
      <c r="L124" s="6">
        <f t="shared" si="13"/>
        <v>36.18556701030928</v>
      </c>
      <c r="M124" s="6">
        <f t="shared" si="17"/>
        <v>44.232800532012014</v>
      </c>
    </row>
    <row r="125" spans="1:13" ht="12.75">
      <c r="A125" s="3" t="s">
        <v>236</v>
      </c>
      <c r="B125" s="3" t="s">
        <v>237</v>
      </c>
      <c r="C125">
        <v>40</v>
      </c>
      <c r="D125">
        <v>0.39</v>
      </c>
      <c r="E125">
        <v>131</v>
      </c>
      <c r="F125" s="5">
        <v>0.707</v>
      </c>
      <c r="G125" s="8">
        <f t="shared" si="10"/>
        <v>57.29736102763776</v>
      </c>
      <c r="H125" s="9">
        <f t="shared" si="11"/>
        <v>72.51282051282051</v>
      </c>
      <c r="I125" s="9">
        <f t="shared" si="12"/>
        <v>72.52377408350353</v>
      </c>
      <c r="J125" s="5">
        <v>4.4</v>
      </c>
      <c r="K125" s="8">
        <f t="shared" si="16"/>
        <v>87.67044000000003</v>
      </c>
      <c r="L125" s="6">
        <f t="shared" si="13"/>
        <v>40</v>
      </c>
      <c r="M125" s="6">
        <f t="shared" si="17"/>
        <v>48.89551739720986</v>
      </c>
    </row>
    <row r="126" spans="1:13" ht="12.75">
      <c r="A126" s="3" t="s">
        <v>236</v>
      </c>
      <c r="B126" s="3" t="s">
        <v>238</v>
      </c>
      <c r="C126">
        <v>38</v>
      </c>
      <c r="D126">
        <v>0.29</v>
      </c>
      <c r="E126">
        <v>103</v>
      </c>
      <c r="F126" s="5">
        <v>0.707</v>
      </c>
      <c r="G126" s="8">
        <f t="shared" si="10"/>
        <v>20.835407902364167</v>
      </c>
      <c r="H126" s="9">
        <f t="shared" si="11"/>
        <v>92.64137931034483</v>
      </c>
      <c r="I126" s="9">
        <f t="shared" si="12"/>
        <v>92.65537344116571</v>
      </c>
      <c r="J126" s="5">
        <v>4.4</v>
      </c>
      <c r="K126" s="8">
        <f t="shared" si="16"/>
        <v>38.11412</v>
      </c>
      <c r="L126" s="6">
        <f t="shared" si="13"/>
        <v>51.10344827586207</v>
      </c>
      <c r="M126" s="6">
        <f t="shared" si="17"/>
        <v>62.468238605745704</v>
      </c>
    </row>
    <row r="127" spans="1:15" ht="12.75">
      <c r="A127" t="s">
        <v>23</v>
      </c>
      <c r="B127" t="s">
        <v>86</v>
      </c>
      <c r="C127">
        <v>27</v>
      </c>
      <c r="D127">
        <v>0.31</v>
      </c>
      <c r="E127">
        <v>97</v>
      </c>
      <c r="F127" s="5">
        <v>0.707</v>
      </c>
      <c r="G127" s="8">
        <f t="shared" si="10"/>
        <v>23.087859041136944</v>
      </c>
      <c r="H127" s="9">
        <f t="shared" si="11"/>
        <v>61.5774193548387</v>
      </c>
      <c r="I127" s="9">
        <f t="shared" si="12"/>
        <v>61.586721056394516</v>
      </c>
      <c r="J127" s="5">
        <v>4.4</v>
      </c>
      <c r="K127" s="8">
        <f t="shared" si="16"/>
        <v>41.01548</v>
      </c>
      <c r="L127" s="6">
        <f t="shared" si="13"/>
        <v>33.96774193548387</v>
      </c>
      <c r="M127" s="6">
        <f t="shared" si="17"/>
        <v>41.52175791875967</v>
      </c>
      <c r="O127" s="15"/>
    </row>
    <row r="128" spans="1:15" ht="12.75">
      <c r="A128" t="s">
        <v>23</v>
      </c>
      <c r="B128" t="s">
        <v>201</v>
      </c>
      <c r="C128">
        <v>32</v>
      </c>
      <c r="D128">
        <v>0.36</v>
      </c>
      <c r="E128">
        <v>280</v>
      </c>
      <c r="F128" s="5">
        <v>0.707</v>
      </c>
      <c r="G128" s="8">
        <f t="shared" si="10"/>
        <v>98.009717784518</v>
      </c>
      <c r="H128" s="6">
        <f t="shared" si="11"/>
        <v>62.84444444444444</v>
      </c>
      <c r="I128" s="6">
        <f t="shared" si="12"/>
        <v>62.85393753903639</v>
      </c>
      <c r="J128" s="5">
        <v>4.4</v>
      </c>
      <c r="K128" s="8">
        <f t="shared" si="16"/>
        <v>159.66719999999998</v>
      </c>
      <c r="L128" s="6">
        <f t="shared" si="13"/>
        <v>34.66666666666667</v>
      </c>
      <c r="M128" s="6">
        <f t="shared" si="17"/>
        <v>42.376115077581886</v>
      </c>
      <c r="O128" s="15"/>
    </row>
    <row r="129" spans="1:15" ht="12.75">
      <c r="A129" t="s">
        <v>23</v>
      </c>
      <c r="B129" t="s">
        <v>85</v>
      </c>
      <c r="C129">
        <v>28</v>
      </c>
      <c r="D129">
        <v>0.31</v>
      </c>
      <c r="E129">
        <v>315</v>
      </c>
      <c r="F129" s="5">
        <v>0.707</v>
      </c>
      <c r="G129" s="8">
        <f t="shared" si="10"/>
        <v>74.97603709235193</v>
      </c>
      <c r="H129" s="9">
        <f t="shared" si="11"/>
        <v>63.85806451612903</v>
      </c>
      <c r="I129" s="9">
        <f t="shared" si="12"/>
        <v>63.86771072514988</v>
      </c>
      <c r="J129" s="5">
        <v>4.4</v>
      </c>
      <c r="K129" s="8">
        <f aca="true" t="shared" si="18" ref="K129:K160">J129*E129*D129*D129</f>
        <v>133.1946</v>
      </c>
      <c r="L129" s="6">
        <f t="shared" si="13"/>
        <v>35.225806451612904</v>
      </c>
      <c r="M129" s="6">
        <f aca="true" t="shared" si="19" ref="M129:M160">C129*SQRT(E129/K129)</f>
        <v>43.05960080463965</v>
      </c>
      <c r="O129" s="15"/>
    </row>
    <row r="130" spans="1:13" ht="12.75">
      <c r="A130" t="s">
        <v>23</v>
      </c>
      <c r="B130" t="s">
        <v>24</v>
      </c>
      <c r="C130">
        <v>30</v>
      </c>
      <c r="D130">
        <v>0.3</v>
      </c>
      <c r="E130">
        <v>84</v>
      </c>
      <c r="F130" s="5">
        <v>0.707</v>
      </c>
      <c r="G130" s="7">
        <f t="shared" si="10"/>
        <v>18.445817849988657</v>
      </c>
      <c r="H130" s="6">
        <f t="shared" si="11"/>
        <v>70.69999999999999</v>
      </c>
      <c r="I130" s="6">
        <f t="shared" si="12"/>
        <v>70.71067973141592</v>
      </c>
      <c r="J130" s="5">
        <v>4.4</v>
      </c>
      <c r="K130" s="8">
        <f t="shared" si="18"/>
        <v>33.264</v>
      </c>
      <c r="L130" s="6">
        <f t="shared" si="13"/>
        <v>39.00000000000001</v>
      </c>
      <c r="M130" s="6">
        <f t="shared" si="19"/>
        <v>47.67312946227962</v>
      </c>
    </row>
    <row r="131" spans="1:13" ht="12.75">
      <c r="A131" t="s">
        <v>23</v>
      </c>
      <c r="B131" t="s">
        <v>38</v>
      </c>
      <c r="C131">
        <v>61</v>
      </c>
      <c r="D131">
        <v>0.55</v>
      </c>
      <c r="E131">
        <v>4</v>
      </c>
      <c r="F131" s="5">
        <v>0.707</v>
      </c>
      <c r="G131" s="8">
        <f t="shared" si="10"/>
        <v>6.131269983633062</v>
      </c>
      <c r="H131" s="6">
        <f t="shared" si="11"/>
        <v>78.41272727272725</v>
      </c>
      <c r="I131" s="6">
        <f t="shared" si="12"/>
        <v>78.4245720657522</v>
      </c>
      <c r="J131" s="5">
        <v>4.4</v>
      </c>
      <c r="K131" s="8">
        <f t="shared" si="18"/>
        <v>5.324000000000002</v>
      </c>
      <c r="L131" s="6">
        <f t="shared" si="13"/>
        <v>43.25454545454545</v>
      </c>
      <c r="M131" s="6">
        <f t="shared" si="19"/>
        <v>52.873834494528296</v>
      </c>
    </row>
    <row r="132" spans="1:13" ht="12.75">
      <c r="A132" t="s">
        <v>14</v>
      </c>
      <c r="B132" t="s">
        <v>15</v>
      </c>
      <c r="C132">
        <v>29</v>
      </c>
      <c r="D132">
        <v>0.52</v>
      </c>
      <c r="E132">
        <v>70</v>
      </c>
      <c r="F132" s="5">
        <v>0.707</v>
      </c>
      <c r="G132" s="8">
        <f aca="true" t="shared" si="20" ref="G132:G195">E132/(POWER((F132/D132),2)-1)</f>
        <v>82.49327737318538</v>
      </c>
      <c r="H132" s="6">
        <f aca="true" t="shared" si="21" ref="H132:H195">C132*F132/D132</f>
        <v>39.42884615384615</v>
      </c>
      <c r="I132" s="6">
        <f aca="true" t="shared" si="22" ref="I132:I195">H132*SQRT((((1/POWER(F132,2))-2)+SQRT(POWER(((1/POWER(F132,2))-2),2)+4))/2)</f>
        <v>39.43480215790504</v>
      </c>
      <c r="J132" s="5">
        <v>4.4</v>
      </c>
      <c r="K132" s="8">
        <f t="shared" si="18"/>
        <v>83.28320000000001</v>
      </c>
      <c r="L132" s="6">
        <f aca="true" t="shared" si="23" ref="L132:L195">0.39*C132/D132</f>
        <v>21.75</v>
      </c>
      <c r="M132" s="6">
        <f t="shared" si="19"/>
        <v>26.58693758473286</v>
      </c>
    </row>
    <row r="133" spans="1:13" ht="12.75">
      <c r="A133" t="s">
        <v>14</v>
      </c>
      <c r="B133" t="s">
        <v>64</v>
      </c>
      <c r="C133">
        <v>28</v>
      </c>
      <c r="D133">
        <v>0.35</v>
      </c>
      <c r="E133">
        <v>39.5</v>
      </c>
      <c r="F133" s="5">
        <v>0.707</v>
      </c>
      <c r="G133" s="7">
        <f t="shared" si="20"/>
        <v>12.823009998701467</v>
      </c>
      <c r="H133" s="6">
        <f t="shared" si="21"/>
        <v>56.56</v>
      </c>
      <c r="I133" s="6">
        <f t="shared" si="22"/>
        <v>56.56854378513275</v>
      </c>
      <c r="J133" s="5">
        <v>4.4</v>
      </c>
      <c r="K133" s="8">
        <f t="shared" si="18"/>
        <v>21.290499999999998</v>
      </c>
      <c r="L133" s="6">
        <f t="shared" si="23"/>
        <v>31.200000000000003</v>
      </c>
      <c r="M133" s="6">
        <f t="shared" si="19"/>
        <v>38.13850356982369</v>
      </c>
    </row>
    <row r="134" spans="1:13" ht="12.75">
      <c r="A134" s="3" t="s">
        <v>239</v>
      </c>
      <c r="B134" s="3" t="s">
        <v>240</v>
      </c>
      <c r="C134">
        <v>39.8</v>
      </c>
      <c r="D134">
        <v>0.308</v>
      </c>
      <c r="E134">
        <v>108.5</v>
      </c>
      <c r="F134" s="5">
        <v>0.707</v>
      </c>
      <c r="G134" s="7">
        <f t="shared" si="20"/>
        <v>25.4151240169389</v>
      </c>
      <c r="H134" s="6">
        <f t="shared" si="21"/>
        <v>91.3590909090909</v>
      </c>
      <c r="I134" s="6">
        <f t="shared" si="22"/>
        <v>91.37289134124525</v>
      </c>
      <c r="J134" s="5">
        <v>4.4</v>
      </c>
      <c r="K134" s="8">
        <f t="shared" si="18"/>
        <v>45.288073600000004</v>
      </c>
      <c r="L134" s="6">
        <f t="shared" si="23"/>
        <v>50.396103896103895</v>
      </c>
      <c r="M134" s="6">
        <f t="shared" si="19"/>
        <v>61.603589370088585</v>
      </c>
    </row>
    <row r="135" spans="1:13" ht="12.75">
      <c r="A135" t="s">
        <v>9</v>
      </c>
      <c r="B135" t="s">
        <v>10</v>
      </c>
      <c r="C135">
        <v>19.4</v>
      </c>
      <c r="D135">
        <v>0.34</v>
      </c>
      <c r="E135">
        <v>169</v>
      </c>
      <c r="F135" s="5">
        <v>0.707</v>
      </c>
      <c r="G135" s="8">
        <f t="shared" si="20"/>
        <v>50.84307311144598</v>
      </c>
      <c r="H135" s="6">
        <f t="shared" si="21"/>
        <v>40.340588235294106</v>
      </c>
      <c r="I135" s="6">
        <f t="shared" si="22"/>
        <v>40.34668196439614</v>
      </c>
      <c r="J135" s="5">
        <v>4.4</v>
      </c>
      <c r="K135" s="8">
        <f t="shared" si="18"/>
        <v>85.96016000000002</v>
      </c>
      <c r="L135" s="6">
        <f t="shared" si="23"/>
        <v>22.252941176470586</v>
      </c>
      <c r="M135" s="6">
        <f t="shared" si="19"/>
        <v>27.20172681083013</v>
      </c>
    </row>
    <row r="136" spans="1:13" ht="12.75">
      <c r="A136" t="s">
        <v>9</v>
      </c>
      <c r="B136" t="s">
        <v>11</v>
      </c>
      <c r="C136">
        <v>28</v>
      </c>
      <c r="D136">
        <v>0.47</v>
      </c>
      <c r="E136">
        <v>172.4</v>
      </c>
      <c r="F136" s="5">
        <v>0.707</v>
      </c>
      <c r="G136" s="7">
        <f t="shared" si="20"/>
        <v>136.52373731398933</v>
      </c>
      <c r="H136" s="6">
        <f t="shared" si="21"/>
        <v>42.11914893617021</v>
      </c>
      <c r="I136" s="6">
        <f t="shared" si="22"/>
        <v>42.125511329354175</v>
      </c>
      <c r="J136" s="5">
        <v>4.4</v>
      </c>
      <c r="K136" s="8">
        <f t="shared" si="18"/>
        <v>167.56590400000002</v>
      </c>
      <c r="L136" s="6">
        <f t="shared" si="23"/>
        <v>23.23404255319149</v>
      </c>
      <c r="M136" s="6">
        <f t="shared" si="19"/>
        <v>28.401013296677217</v>
      </c>
    </row>
    <row r="137" spans="1:13" ht="12.75">
      <c r="A137" t="s">
        <v>9</v>
      </c>
      <c r="B137" s="3" t="s">
        <v>133</v>
      </c>
      <c r="C137">
        <v>42</v>
      </c>
      <c r="D137">
        <v>0.66</v>
      </c>
      <c r="E137">
        <v>26.27</v>
      </c>
      <c r="F137" s="5">
        <v>0.707</v>
      </c>
      <c r="G137" s="7">
        <f t="shared" si="20"/>
        <v>178.10723902317588</v>
      </c>
      <c r="H137" s="6">
        <f t="shared" si="21"/>
        <v>44.990909090909085</v>
      </c>
      <c r="I137" s="6">
        <f t="shared" si="22"/>
        <v>44.997705283628314</v>
      </c>
      <c r="J137" s="5">
        <v>4.4</v>
      </c>
      <c r="K137" s="8">
        <f t="shared" si="18"/>
        <v>50.350132800000004</v>
      </c>
      <c r="L137" s="6">
        <f t="shared" si="23"/>
        <v>24.818181818181817</v>
      </c>
      <c r="M137" s="6">
        <f t="shared" si="19"/>
        <v>30.337446021450667</v>
      </c>
    </row>
    <row r="138" spans="1:13" ht="12.75">
      <c r="A138" t="s">
        <v>9</v>
      </c>
      <c r="B138" t="s">
        <v>12</v>
      </c>
      <c r="C138">
        <v>33.3</v>
      </c>
      <c r="D138">
        <v>0.51</v>
      </c>
      <c r="E138">
        <v>69.3</v>
      </c>
      <c r="F138" s="5">
        <v>0.707</v>
      </c>
      <c r="G138" s="8">
        <f t="shared" si="20"/>
        <v>75.18250336810581</v>
      </c>
      <c r="H138" s="6">
        <f t="shared" si="21"/>
        <v>46.162941176470575</v>
      </c>
      <c r="I138" s="6">
        <f t="shared" si="22"/>
        <v>46.16991441286569</v>
      </c>
      <c r="J138" s="5">
        <v>4.4</v>
      </c>
      <c r="K138" s="8">
        <f t="shared" si="18"/>
        <v>79.30969200000001</v>
      </c>
      <c r="L138" s="6">
        <f t="shared" si="23"/>
        <v>25.46470588235294</v>
      </c>
      <c r="M138" s="6">
        <f t="shared" si="19"/>
        <v>31.127749237135507</v>
      </c>
    </row>
    <row r="139" spans="1:13" ht="12.75">
      <c r="A139" t="s">
        <v>9</v>
      </c>
      <c r="B139" t="s">
        <v>13</v>
      </c>
      <c r="C139">
        <v>36.5</v>
      </c>
      <c r="D139">
        <v>0.54</v>
      </c>
      <c r="E139">
        <v>33.1</v>
      </c>
      <c r="F139" s="5">
        <v>0.707</v>
      </c>
      <c r="G139" s="7">
        <f t="shared" si="20"/>
        <v>46.348169739110425</v>
      </c>
      <c r="H139" s="6">
        <f t="shared" si="21"/>
        <v>47.78796296296296</v>
      </c>
      <c r="I139" s="6">
        <f t="shared" si="22"/>
        <v>47.795181670308914</v>
      </c>
      <c r="J139" s="5">
        <v>4.4</v>
      </c>
      <c r="K139" s="8">
        <f t="shared" si="18"/>
        <v>42.46862400000001</v>
      </c>
      <c r="L139" s="6">
        <f t="shared" si="23"/>
        <v>26.36111111111111</v>
      </c>
      <c r="M139" s="6">
        <f t="shared" si="19"/>
        <v>32.223504173577886</v>
      </c>
    </row>
    <row r="140" spans="1:13" ht="12.75">
      <c r="A140" t="s">
        <v>9</v>
      </c>
      <c r="B140" t="s">
        <v>60</v>
      </c>
      <c r="C140">
        <v>20</v>
      </c>
      <c r="D140">
        <v>0.24</v>
      </c>
      <c r="E140">
        <v>103.9</v>
      </c>
      <c r="F140" s="5">
        <v>0.707</v>
      </c>
      <c r="G140" s="8">
        <f t="shared" si="20"/>
        <v>13.532286110313423</v>
      </c>
      <c r="H140" s="9">
        <f t="shared" si="21"/>
        <v>58.916666666666664</v>
      </c>
      <c r="I140" s="9">
        <f t="shared" si="22"/>
        <v>58.92556644284661</v>
      </c>
      <c r="J140" s="5">
        <v>4.4</v>
      </c>
      <c r="K140" s="8">
        <f t="shared" si="18"/>
        <v>26.332416000000002</v>
      </c>
      <c r="L140" s="6">
        <f t="shared" si="23"/>
        <v>32.50000000000001</v>
      </c>
      <c r="M140" s="6">
        <f t="shared" si="19"/>
        <v>39.72760788523301</v>
      </c>
    </row>
    <row r="141" spans="1:13" ht="12.75">
      <c r="A141" t="s">
        <v>9</v>
      </c>
      <c r="B141" t="s">
        <v>80</v>
      </c>
      <c r="C141">
        <v>30</v>
      </c>
      <c r="D141">
        <v>0.31</v>
      </c>
      <c r="E141">
        <v>87.41</v>
      </c>
      <c r="F141" s="5">
        <v>0.707</v>
      </c>
      <c r="G141" s="7">
        <f t="shared" si="20"/>
        <v>20.805255245214227</v>
      </c>
      <c r="H141" s="6">
        <f t="shared" si="21"/>
        <v>68.41935483870967</v>
      </c>
      <c r="I141" s="6">
        <f t="shared" si="22"/>
        <v>68.42969006266057</v>
      </c>
      <c r="J141" s="5">
        <v>4.4</v>
      </c>
      <c r="K141" s="8">
        <f t="shared" si="18"/>
        <v>36.9604444</v>
      </c>
      <c r="L141" s="6">
        <f t="shared" si="23"/>
        <v>37.74193548387097</v>
      </c>
      <c r="M141" s="6">
        <f t="shared" si="19"/>
        <v>46.13528657639962</v>
      </c>
    </row>
    <row r="142" spans="1:13" ht="12.75">
      <c r="A142" t="s">
        <v>9</v>
      </c>
      <c r="B142" t="s">
        <v>77</v>
      </c>
      <c r="C142">
        <v>32</v>
      </c>
      <c r="D142">
        <v>0.33</v>
      </c>
      <c r="E142">
        <v>50.2</v>
      </c>
      <c r="F142" s="5">
        <v>0.707</v>
      </c>
      <c r="G142" s="8">
        <f t="shared" si="20"/>
        <v>13.983358443172902</v>
      </c>
      <c r="H142" s="9">
        <f t="shared" si="21"/>
        <v>68.55757575757575</v>
      </c>
      <c r="I142" s="9">
        <f t="shared" si="22"/>
        <v>68.56793186076696</v>
      </c>
      <c r="J142" s="5">
        <v>4.4</v>
      </c>
      <c r="K142" s="8">
        <f t="shared" si="18"/>
        <v>24.053832000000007</v>
      </c>
      <c r="L142" s="6">
        <f t="shared" si="23"/>
        <v>37.81818181818182</v>
      </c>
      <c r="M142" s="6">
        <f t="shared" si="19"/>
        <v>46.228489175543864</v>
      </c>
    </row>
    <row r="143" spans="1:13" ht="12.75">
      <c r="A143" t="s">
        <v>9</v>
      </c>
      <c r="B143" s="3" t="s">
        <v>134</v>
      </c>
      <c r="C143">
        <v>38.24</v>
      </c>
      <c r="D143">
        <v>0.37</v>
      </c>
      <c r="E143">
        <v>24.76</v>
      </c>
      <c r="F143" s="5">
        <v>0.707</v>
      </c>
      <c r="G143" s="7">
        <f t="shared" si="20"/>
        <v>9.339174374361136</v>
      </c>
      <c r="H143" s="6">
        <f t="shared" si="21"/>
        <v>73.0694054054054</v>
      </c>
      <c r="I143" s="6">
        <f t="shared" si="22"/>
        <v>73.08044305214447</v>
      </c>
      <c r="J143" s="5">
        <v>4.4</v>
      </c>
      <c r="K143" s="8">
        <f t="shared" si="18"/>
        <v>14.914433600000002</v>
      </c>
      <c r="L143" s="6">
        <f t="shared" si="23"/>
        <v>40.30702702702703</v>
      </c>
      <c r="M143" s="6">
        <f t="shared" si="19"/>
        <v>49.270823530745204</v>
      </c>
    </row>
    <row r="144" spans="1:13" ht="12.75">
      <c r="A144" t="s">
        <v>8</v>
      </c>
      <c r="B144" t="s">
        <v>173</v>
      </c>
      <c r="C144">
        <v>24.5</v>
      </c>
      <c r="D144">
        <v>0.66</v>
      </c>
      <c r="E144">
        <v>216</v>
      </c>
      <c r="F144" s="5">
        <v>0.707</v>
      </c>
      <c r="G144" s="7">
        <f t="shared" si="20"/>
        <v>1464.452365017358</v>
      </c>
      <c r="H144" s="6">
        <f t="shared" si="21"/>
        <v>26.244696969696967</v>
      </c>
      <c r="I144" s="6">
        <f t="shared" si="22"/>
        <v>26.248661415449853</v>
      </c>
      <c r="J144" s="5">
        <v>4.4</v>
      </c>
      <c r="K144" s="8">
        <f t="shared" si="18"/>
        <v>413.9942400000001</v>
      </c>
      <c r="L144" s="6">
        <f t="shared" si="23"/>
        <v>14.477272727272727</v>
      </c>
      <c r="M144" s="6">
        <f t="shared" si="19"/>
        <v>17.696843512512885</v>
      </c>
    </row>
    <row r="145" spans="1:13" ht="12.75">
      <c r="A145" t="s">
        <v>8</v>
      </c>
      <c r="B145" t="s">
        <v>98</v>
      </c>
      <c r="C145">
        <v>19</v>
      </c>
      <c r="D145">
        <v>0.4</v>
      </c>
      <c r="E145">
        <v>260</v>
      </c>
      <c r="F145" s="5">
        <v>0.707</v>
      </c>
      <c r="G145" s="7">
        <f t="shared" si="20"/>
        <v>122.40730442049266</v>
      </c>
      <c r="H145" s="6">
        <f t="shared" si="21"/>
        <v>33.582499999999996</v>
      </c>
      <c r="I145" s="6">
        <f t="shared" si="22"/>
        <v>33.58757287242256</v>
      </c>
      <c r="J145" s="5">
        <v>4.4</v>
      </c>
      <c r="K145" s="8">
        <f t="shared" si="18"/>
        <v>183.04000000000002</v>
      </c>
      <c r="L145" s="6">
        <f t="shared" si="23"/>
        <v>18.525</v>
      </c>
      <c r="M145" s="6">
        <f t="shared" si="19"/>
        <v>22.644736494582816</v>
      </c>
    </row>
    <row r="146" spans="1:13" ht="12.75">
      <c r="A146" t="s">
        <v>8</v>
      </c>
      <c r="B146" t="s">
        <v>186</v>
      </c>
      <c r="C146">
        <v>19</v>
      </c>
      <c r="D146">
        <v>0.33</v>
      </c>
      <c r="E146">
        <v>78.5</v>
      </c>
      <c r="F146" s="5">
        <v>0.707</v>
      </c>
      <c r="G146" s="7">
        <f t="shared" si="20"/>
        <v>21.866407127272364</v>
      </c>
      <c r="H146" s="6">
        <f t="shared" si="21"/>
        <v>40.7060606060606</v>
      </c>
      <c r="I146" s="6">
        <f t="shared" si="22"/>
        <v>40.712209542330385</v>
      </c>
      <c r="J146" s="5">
        <v>4.4</v>
      </c>
      <c r="K146" s="8">
        <f t="shared" si="18"/>
        <v>37.61406000000001</v>
      </c>
      <c r="L146" s="6">
        <f t="shared" si="23"/>
        <v>22.454545454545453</v>
      </c>
      <c r="M146" s="6">
        <f t="shared" si="19"/>
        <v>27.448165447979168</v>
      </c>
    </row>
    <row r="147" spans="1:15" ht="12.75">
      <c r="A147" t="s">
        <v>8</v>
      </c>
      <c r="B147" s="3" t="s">
        <v>175</v>
      </c>
      <c r="C147">
        <v>18.4</v>
      </c>
      <c r="D147">
        <v>0.31</v>
      </c>
      <c r="E147">
        <v>462</v>
      </c>
      <c r="F147" s="5">
        <v>0.707</v>
      </c>
      <c r="G147" s="7">
        <f t="shared" si="20"/>
        <v>109.96485440211616</v>
      </c>
      <c r="H147" s="6">
        <f t="shared" si="21"/>
        <v>41.96387096774193</v>
      </c>
      <c r="I147" s="6">
        <f t="shared" si="22"/>
        <v>41.970209905098486</v>
      </c>
      <c r="J147" s="5">
        <v>4.4</v>
      </c>
      <c r="K147" s="8">
        <f t="shared" si="18"/>
        <v>195.35208</v>
      </c>
      <c r="L147" s="6">
        <f t="shared" si="23"/>
        <v>23.14838709677419</v>
      </c>
      <c r="M147" s="6">
        <f t="shared" si="19"/>
        <v>28.296309100191767</v>
      </c>
      <c r="O147" s="15"/>
    </row>
    <row r="148" spans="1:15" ht="12.75">
      <c r="A148" t="s">
        <v>8</v>
      </c>
      <c r="B148" t="s">
        <v>104</v>
      </c>
      <c r="C148">
        <v>19</v>
      </c>
      <c r="D148">
        <v>0.32</v>
      </c>
      <c r="E148">
        <v>164</v>
      </c>
      <c r="F148" s="5">
        <v>0.707</v>
      </c>
      <c r="G148" s="7">
        <f t="shared" si="20"/>
        <v>42.253471514584284</v>
      </c>
      <c r="H148" s="6">
        <f t="shared" si="21"/>
        <v>41.978125</v>
      </c>
      <c r="I148" s="6">
        <f t="shared" si="22"/>
        <v>41.98446609052821</v>
      </c>
      <c r="J148" s="5">
        <v>4.4</v>
      </c>
      <c r="K148" s="8">
        <f t="shared" si="18"/>
        <v>73.89184</v>
      </c>
      <c r="L148" s="6">
        <f t="shared" si="23"/>
        <v>23.15625</v>
      </c>
      <c r="M148" s="6">
        <f t="shared" si="19"/>
        <v>28.30592061822852</v>
      </c>
      <c r="O148" s="15"/>
    </row>
    <row r="149" spans="1:15" ht="12.75">
      <c r="A149" t="s">
        <v>8</v>
      </c>
      <c r="B149" t="s">
        <v>217</v>
      </c>
      <c r="C149">
        <v>21</v>
      </c>
      <c r="D149">
        <v>0.35</v>
      </c>
      <c r="E149">
        <v>102</v>
      </c>
      <c r="F149" s="5">
        <v>0.707</v>
      </c>
      <c r="G149" s="7">
        <f t="shared" si="20"/>
        <v>33.11258278145695</v>
      </c>
      <c r="H149" s="6">
        <f t="shared" si="21"/>
        <v>42.42</v>
      </c>
      <c r="I149" s="6">
        <f t="shared" si="22"/>
        <v>42.42640783884956</v>
      </c>
      <c r="J149" s="5">
        <v>4.4</v>
      </c>
      <c r="K149" s="8">
        <f t="shared" si="18"/>
        <v>54.977999999999994</v>
      </c>
      <c r="L149" s="6">
        <f t="shared" si="23"/>
        <v>23.4</v>
      </c>
      <c r="M149" s="6">
        <f t="shared" si="19"/>
        <v>28.60387767736777</v>
      </c>
      <c r="O149" s="15"/>
    </row>
    <row r="150" spans="1:15" ht="12.75">
      <c r="A150" t="s">
        <v>8</v>
      </c>
      <c r="B150" t="s">
        <v>259</v>
      </c>
      <c r="C150">
        <v>25</v>
      </c>
      <c r="D150">
        <v>0.4</v>
      </c>
      <c r="E150">
        <v>87</v>
      </c>
      <c r="F150" s="5">
        <v>0.707</v>
      </c>
      <c r="G150" s="7">
        <f t="shared" si="20"/>
        <v>40.95936724839562</v>
      </c>
      <c r="H150" s="6">
        <f t="shared" si="21"/>
        <v>44.1875</v>
      </c>
      <c r="I150" s="6">
        <f t="shared" si="22"/>
        <v>44.19417483213496</v>
      </c>
      <c r="J150" s="5">
        <v>4.4</v>
      </c>
      <c r="K150" s="8">
        <f t="shared" si="18"/>
        <v>61.248000000000005</v>
      </c>
      <c r="L150" s="6">
        <f t="shared" si="23"/>
        <v>24.375</v>
      </c>
      <c r="M150" s="6">
        <f t="shared" si="19"/>
        <v>29.79570591392476</v>
      </c>
      <c r="O150" s="15"/>
    </row>
    <row r="151" spans="1:15" ht="12.75">
      <c r="A151" t="s">
        <v>8</v>
      </c>
      <c r="B151" t="s">
        <v>157</v>
      </c>
      <c r="C151">
        <v>24.5</v>
      </c>
      <c r="D151">
        <v>0.38</v>
      </c>
      <c r="E151">
        <v>87.5</v>
      </c>
      <c r="F151" s="5">
        <v>0.707</v>
      </c>
      <c r="G151" s="7">
        <f t="shared" si="20"/>
        <v>35.546590368801155</v>
      </c>
      <c r="H151" s="6">
        <f t="shared" si="21"/>
        <v>45.58289473684211</v>
      </c>
      <c r="I151" s="6">
        <f t="shared" si="22"/>
        <v>45.58978035314975</v>
      </c>
      <c r="J151" s="5">
        <v>4.4</v>
      </c>
      <c r="K151" s="8">
        <f t="shared" si="18"/>
        <v>55.59400000000001</v>
      </c>
      <c r="L151" s="6">
        <f t="shared" si="23"/>
        <v>25.144736842105264</v>
      </c>
      <c r="M151" s="6">
        <f t="shared" si="19"/>
        <v>30.736622942785537</v>
      </c>
      <c r="O151" s="15"/>
    </row>
    <row r="152" spans="1:13" ht="12.75">
      <c r="A152" t="s">
        <v>8</v>
      </c>
      <c r="B152" s="3" t="s">
        <v>181</v>
      </c>
      <c r="C152">
        <v>28.5</v>
      </c>
      <c r="D152">
        <v>0.43</v>
      </c>
      <c r="E152">
        <v>37</v>
      </c>
      <c r="F152" s="5">
        <v>0.707</v>
      </c>
      <c r="G152" s="7">
        <f t="shared" si="20"/>
        <v>21.72192958224983</v>
      </c>
      <c r="H152" s="6">
        <f t="shared" si="21"/>
        <v>46.859302325581396</v>
      </c>
      <c r="I152" s="6">
        <f t="shared" si="22"/>
        <v>46.86638075221754</v>
      </c>
      <c r="J152" s="5">
        <v>4.4</v>
      </c>
      <c r="K152" s="8">
        <f t="shared" si="18"/>
        <v>30.10172</v>
      </c>
      <c r="L152" s="6">
        <f t="shared" si="23"/>
        <v>25.848837209302328</v>
      </c>
      <c r="M152" s="6">
        <f t="shared" si="19"/>
        <v>31.597306736627186</v>
      </c>
    </row>
    <row r="153" spans="1:13" ht="12.75">
      <c r="A153" t="s">
        <v>8</v>
      </c>
      <c r="B153" t="s">
        <v>105</v>
      </c>
      <c r="C153">
        <v>25</v>
      </c>
      <c r="D153">
        <v>0.37</v>
      </c>
      <c r="E153">
        <v>94</v>
      </c>
      <c r="F153" s="5">
        <v>0.707</v>
      </c>
      <c r="G153" s="7">
        <f t="shared" si="20"/>
        <v>35.455670080369416</v>
      </c>
      <c r="H153" s="6">
        <f t="shared" si="21"/>
        <v>47.770270270270274</v>
      </c>
      <c r="I153" s="6">
        <f t="shared" si="22"/>
        <v>47.77748630501077</v>
      </c>
      <c r="J153" s="5">
        <v>4.4</v>
      </c>
      <c r="K153" s="8">
        <f t="shared" si="18"/>
        <v>56.621840000000006</v>
      </c>
      <c r="L153" s="6">
        <f t="shared" si="23"/>
        <v>26.35135135135135</v>
      </c>
      <c r="M153" s="6">
        <f t="shared" si="19"/>
        <v>32.21157396099974</v>
      </c>
    </row>
    <row r="154" spans="1:13" ht="12.75">
      <c r="A154" t="s">
        <v>8</v>
      </c>
      <c r="B154" s="3" t="s">
        <v>59</v>
      </c>
      <c r="C154">
        <v>19.5</v>
      </c>
      <c r="D154">
        <v>0.28</v>
      </c>
      <c r="E154">
        <v>54</v>
      </c>
      <c r="F154" s="5">
        <v>0.707</v>
      </c>
      <c r="G154" s="8">
        <f t="shared" si="20"/>
        <v>10.045343564701783</v>
      </c>
      <c r="H154" s="9">
        <f t="shared" si="21"/>
        <v>49.23749999999999</v>
      </c>
      <c r="I154" s="9">
        <f t="shared" si="22"/>
        <v>49.24493767009323</v>
      </c>
      <c r="J154" s="5">
        <v>4.4</v>
      </c>
      <c r="K154" s="8">
        <f t="shared" si="18"/>
        <v>18.627840000000003</v>
      </c>
      <c r="L154" s="6">
        <f t="shared" si="23"/>
        <v>27.160714285714285</v>
      </c>
      <c r="M154" s="6">
        <f t="shared" si="19"/>
        <v>33.200929446944734</v>
      </c>
    </row>
    <row r="155" spans="1:13" ht="12.75">
      <c r="A155" t="s">
        <v>8</v>
      </c>
      <c r="B155" s="3" t="s">
        <v>207</v>
      </c>
      <c r="C155">
        <v>23</v>
      </c>
      <c r="D155">
        <v>0.33</v>
      </c>
      <c r="E155">
        <v>95</v>
      </c>
      <c r="F155" s="5">
        <v>0.707</v>
      </c>
      <c r="G155" s="7">
        <f t="shared" si="20"/>
        <v>26.46253091835509</v>
      </c>
      <c r="H155" s="6">
        <f t="shared" si="21"/>
        <v>49.275757575757574</v>
      </c>
      <c r="I155" s="6">
        <f t="shared" si="22"/>
        <v>49.28320102492626</v>
      </c>
      <c r="J155" s="5">
        <v>4.4</v>
      </c>
      <c r="K155" s="8">
        <f t="shared" si="18"/>
        <v>45.52020000000001</v>
      </c>
      <c r="L155" s="6">
        <f t="shared" si="23"/>
        <v>27.181818181818183</v>
      </c>
      <c r="M155" s="6">
        <f t="shared" si="19"/>
        <v>33.226726594922155</v>
      </c>
    </row>
    <row r="156" spans="1:13" ht="12.75">
      <c r="A156" t="s">
        <v>8</v>
      </c>
      <c r="B156" t="s">
        <v>218</v>
      </c>
      <c r="C156">
        <v>26</v>
      </c>
      <c r="D156">
        <v>0.37</v>
      </c>
      <c r="E156">
        <v>85.6</v>
      </c>
      <c r="F156" s="5">
        <v>0.707</v>
      </c>
      <c r="G156" s="7">
        <f t="shared" si="20"/>
        <v>32.28729105191087</v>
      </c>
      <c r="H156" s="6">
        <f t="shared" si="21"/>
        <v>49.681081081081075</v>
      </c>
      <c r="I156" s="6">
        <f t="shared" si="22"/>
        <v>49.68858575721119</v>
      </c>
      <c r="J156" s="5">
        <v>4.4</v>
      </c>
      <c r="K156" s="8">
        <f t="shared" si="18"/>
        <v>51.562016</v>
      </c>
      <c r="L156" s="6">
        <f t="shared" si="23"/>
        <v>27.405405405405407</v>
      </c>
      <c r="M156" s="6">
        <f t="shared" si="19"/>
        <v>33.50003691943973</v>
      </c>
    </row>
    <row r="157" spans="1:13" ht="12.75">
      <c r="A157" t="s">
        <v>8</v>
      </c>
      <c r="B157" t="s">
        <v>189</v>
      </c>
      <c r="C157">
        <v>27</v>
      </c>
      <c r="D157">
        <v>0.38</v>
      </c>
      <c r="E157">
        <v>94</v>
      </c>
      <c r="F157" s="5">
        <v>0.707</v>
      </c>
      <c r="G157" s="7">
        <f t="shared" si="20"/>
        <v>38.18719422476924</v>
      </c>
      <c r="H157" s="6">
        <f t="shared" si="21"/>
        <v>50.234210526315785</v>
      </c>
      <c r="I157" s="6">
        <f t="shared" si="22"/>
        <v>50.24179875653237</v>
      </c>
      <c r="J157" s="5">
        <v>4.4</v>
      </c>
      <c r="K157" s="8">
        <f t="shared" si="18"/>
        <v>59.72384</v>
      </c>
      <c r="L157" s="6">
        <f t="shared" si="23"/>
        <v>27.710526315789476</v>
      </c>
      <c r="M157" s="6">
        <f t="shared" si="19"/>
        <v>33.87301303898815</v>
      </c>
    </row>
    <row r="158" spans="1:13" ht="12.75">
      <c r="A158" t="s">
        <v>8</v>
      </c>
      <c r="B158" t="s">
        <v>305</v>
      </c>
      <c r="C158">
        <v>27</v>
      </c>
      <c r="D158">
        <v>0.3</v>
      </c>
      <c r="E158">
        <v>87.5</v>
      </c>
      <c r="F158" s="5">
        <v>0.707</v>
      </c>
      <c r="G158" s="7">
        <f t="shared" si="20"/>
        <v>19.214393593738183</v>
      </c>
      <c r="H158" s="6">
        <f t="shared" si="21"/>
        <v>63.629999999999995</v>
      </c>
      <c r="I158" s="6">
        <f t="shared" si="22"/>
        <v>63.639611758274334</v>
      </c>
      <c r="J158" s="5">
        <v>4.4</v>
      </c>
      <c r="K158" s="8">
        <f t="shared" si="18"/>
        <v>34.650000000000006</v>
      </c>
      <c r="L158" s="6">
        <f t="shared" si="23"/>
        <v>35.10000000000001</v>
      </c>
      <c r="M158" s="6">
        <f t="shared" si="19"/>
        <v>42.90581651605165</v>
      </c>
    </row>
    <row r="159" spans="1:13" ht="12.75">
      <c r="A159" t="s">
        <v>8</v>
      </c>
      <c r="B159" s="3" t="s">
        <v>222</v>
      </c>
      <c r="C159">
        <v>31.5</v>
      </c>
      <c r="D159">
        <v>0.42</v>
      </c>
      <c r="E159">
        <v>33</v>
      </c>
      <c r="F159" s="5">
        <v>0.707</v>
      </c>
      <c r="G159" s="7">
        <f t="shared" si="20"/>
        <v>17.997273140433265</v>
      </c>
      <c r="H159" s="6">
        <f t="shared" si="21"/>
        <v>53.025</v>
      </c>
      <c r="I159" s="6">
        <f t="shared" si="22"/>
        <v>53.03300979856195</v>
      </c>
      <c r="J159" s="5">
        <v>4.4</v>
      </c>
      <c r="K159" s="8">
        <f t="shared" si="18"/>
        <v>25.61328</v>
      </c>
      <c r="L159" s="6">
        <f t="shared" si="23"/>
        <v>29.25</v>
      </c>
      <c r="M159" s="6">
        <f t="shared" si="19"/>
        <v>35.75484709670971</v>
      </c>
    </row>
    <row r="160" spans="1:13" ht="12.75">
      <c r="A160" t="s">
        <v>8</v>
      </c>
      <c r="B160" s="3" t="s">
        <v>283</v>
      </c>
      <c r="C160">
        <v>32</v>
      </c>
      <c r="D160">
        <v>0.32</v>
      </c>
      <c r="E160">
        <v>33</v>
      </c>
      <c r="F160" s="5">
        <v>0.707</v>
      </c>
      <c r="G160" s="7">
        <f t="shared" si="20"/>
        <v>8.50222292671513</v>
      </c>
      <c r="H160" s="6">
        <f t="shared" si="21"/>
        <v>70.69999999999999</v>
      </c>
      <c r="I160" s="6">
        <f t="shared" si="22"/>
        <v>70.71067973141592</v>
      </c>
      <c r="J160" s="5">
        <v>4.4</v>
      </c>
      <c r="K160" s="8">
        <f t="shared" si="18"/>
        <v>14.868480000000002</v>
      </c>
      <c r="L160" s="6">
        <f t="shared" si="23"/>
        <v>39</v>
      </c>
      <c r="M160" s="6">
        <f t="shared" si="19"/>
        <v>47.67312946227961</v>
      </c>
    </row>
    <row r="161" spans="1:13" ht="12.75">
      <c r="A161" t="s">
        <v>8</v>
      </c>
      <c r="B161" s="3" t="s">
        <v>215</v>
      </c>
      <c r="C161">
        <v>28</v>
      </c>
      <c r="D161">
        <v>0.36</v>
      </c>
      <c r="E161">
        <v>42</v>
      </c>
      <c r="F161" s="5">
        <v>0.707</v>
      </c>
      <c r="G161" s="7">
        <f t="shared" si="20"/>
        <v>14.701457667677701</v>
      </c>
      <c r="H161" s="6">
        <f t="shared" si="21"/>
        <v>54.98888888888889</v>
      </c>
      <c r="I161" s="6">
        <f t="shared" si="22"/>
        <v>54.99719534665684</v>
      </c>
      <c r="J161" s="5">
        <v>4.4</v>
      </c>
      <c r="K161" s="8">
        <f aca="true" t="shared" si="24" ref="K161:K192">J161*E161*D161*D161</f>
        <v>23.95008</v>
      </c>
      <c r="L161" s="6">
        <f t="shared" si="23"/>
        <v>30.333333333333336</v>
      </c>
      <c r="M161" s="6">
        <f aca="true" t="shared" si="25" ref="M161:M192">C161*SQRT(E161/K161)</f>
        <v>37.07910069288415</v>
      </c>
    </row>
    <row r="162" spans="1:13" ht="12.75">
      <c r="A162" t="s">
        <v>8</v>
      </c>
      <c r="B162" s="3" t="s">
        <v>280</v>
      </c>
      <c r="C162">
        <v>29.5</v>
      </c>
      <c r="D162">
        <v>0.29</v>
      </c>
      <c r="E162">
        <v>37.8</v>
      </c>
      <c r="F162" s="5">
        <v>0.707</v>
      </c>
      <c r="G162" s="7">
        <f t="shared" si="20"/>
        <v>7.646392414654033</v>
      </c>
      <c r="H162" s="6">
        <f t="shared" si="21"/>
        <v>71.91896551724139</v>
      </c>
      <c r="I162" s="6">
        <f t="shared" si="22"/>
        <v>71.9298293819576</v>
      </c>
      <c r="J162" s="5">
        <v>4.4</v>
      </c>
      <c r="K162" s="8">
        <f t="shared" si="24"/>
        <v>13.987511999999999</v>
      </c>
      <c r="L162" s="6">
        <f t="shared" si="23"/>
        <v>39.67241379310345</v>
      </c>
      <c r="M162" s="6">
        <f t="shared" si="25"/>
        <v>48.495079970249954</v>
      </c>
    </row>
    <row r="163" spans="1:13" ht="12.75">
      <c r="A163" t="s">
        <v>8</v>
      </c>
      <c r="B163" s="3" t="s">
        <v>284</v>
      </c>
      <c r="C163">
        <v>31.5</v>
      </c>
      <c r="D163">
        <v>0.32</v>
      </c>
      <c r="E163">
        <v>35.5</v>
      </c>
      <c r="F163" s="5">
        <v>0.707</v>
      </c>
      <c r="G163" s="7">
        <f t="shared" si="20"/>
        <v>9.146330724193549</v>
      </c>
      <c r="H163" s="6">
        <f t="shared" si="21"/>
        <v>69.59531249999999</v>
      </c>
      <c r="I163" s="6">
        <f t="shared" si="22"/>
        <v>69.60582536061256</v>
      </c>
      <c r="J163" s="5">
        <v>4.4</v>
      </c>
      <c r="K163" s="8">
        <f t="shared" si="24"/>
        <v>15.994880000000004</v>
      </c>
      <c r="L163" s="6">
        <f t="shared" si="23"/>
        <v>38.390625</v>
      </c>
      <c r="M163" s="6">
        <f t="shared" si="25"/>
        <v>46.92823681443149</v>
      </c>
    </row>
    <row r="164" spans="1:13" ht="12.75">
      <c r="A164" t="s">
        <v>8</v>
      </c>
      <c r="B164" t="s">
        <v>102</v>
      </c>
      <c r="C164">
        <v>22</v>
      </c>
      <c r="D164">
        <v>0.28</v>
      </c>
      <c r="E164">
        <v>205</v>
      </c>
      <c r="F164" s="5">
        <v>0.707</v>
      </c>
      <c r="G164" s="7">
        <f t="shared" si="20"/>
        <v>38.135100569701216</v>
      </c>
      <c r="H164" s="6">
        <f t="shared" si="21"/>
        <v>55.54999999999999</v>
      </c>
      <c r="I164" s="6">
        <f t="shared" si="22"/>
        <v>55.55839121754108</v>
      </c>
      <c r="J164" s="5">
        <v>4.4</v>
      </c>
      <c r="K164" s="8">
        <f t="shared" si="24"/>
        <v>70.71680000000002</v>
      </c>
      <c r="L164" s="6">
        <f t="shared" si="23"/>
        <v>30.64285714285714</v>
      </c>
      <c r="M164" s="6">
        <f t="shared" si="25"/>
        <v>37.45745886321969</v>
      </c>
    </row>
    <row r="165" spans="1:13" ht="12.75">
      <c r="A165" t="s">
        <v>8</v>
      </c>
      <c r="B165" s="3" t="s">
        <v>182</v>
      </c>
      <c r="C165">
        <v>27</v>
      </c>
      <c r="D165">
        <v>0.34</v>
      </c>
      <c r="E165">
        <v>37</v>
      </c>
      <c r="F165" s="5">
        <v>0.707</v>
      </c>
      <c r="G165" s="7">
        <f t="shared" si="20"/>
        <v>11.131323698955628</v>
      </c>
      <c r="H165" s="6">
        <f t="shared" si="21"/>
        <v>56.14411764705881</v>
      </c>
      <c r="I165" s="6">
        <f t="shared" si="22"/>
        <v>56.15259861024206</v>
      </c>
      <c r="J165" s="5">
        <v>4.4</v>
      </c>
      <c r="K165" s="8">
        <f t="shared" si="24"/>
        <v>18.819680000000005</v>
      </c>
      <c r="L165" s="6">
        <f t="shared" si="23"/>
        <v>30.97058823529412</v>
      </c>
      <c r="M165" s="6">
        <f t="shared" si="25"/>
        <v>37.85807339651616</v>
      </c>
    </row>
    <row r="166" spans="1:13" ht="12.75">
      <c r="A166" t="s">
        <v>8</v>
      </c>
      <c r="B166" t="s">
        <v>188</v>
      </c>
      <c r="C166">
        <v>35</v>
      </c>
      <c r="D166">
        <v>0.41</v>
      </c>
      <c r="E166">
        <v>28.7</v>
      </c>
      <c r="F166" s="5">
        <v>0.707</v>
      </c>
      <c r="G166" s="7">
        <f t="shared" si="20"/>
        <v>14.542530648170757</v>
      </c>
      <c r="H166" s="6">
        <f t="shared" si="21"/>
        <v>60.353658536585364</v>
      </c>
      <c r="I166" s="6">
        <f t="shared" si="22"/>
        <v>60.36277538047702</v>
      </c>
      <c r="J166" s="5">
        <v>4.4</v>
      </c>
      <c r="K166" s="8">
        <f t="shared" si="24"/>
        <v>21.227667999999998</v>
      </c>
      <c r="L166" s="6">
        <f t="shared" si="23"/>
        <v>33.29268292682927</v>
      </c>
      <c r="M166" s="6">
        <f t="shared" si="25"/>
        <v>40.69657393121431</v>
      </c>
    </row>
    <row r="167" spans="1:13" ht="12.75">
      <c r="A167" t="s">
        <v>8</v>
      </c>
      <c r="B167" t="s">
        <v>282</v>
      </c>
      <c r="C167">
        <v>36</v>
      </c>
      <c r="D167">
        <v>0.37</v>
      </c>
      <c r="E167">
        <v>27.6</v>
      </c>
      <c r="F167" s="5">
        <v>0.707</v>
      </c>
      <c r="G167" s="7">
        <f t="shared" si="20"/>
        <v>10.410388236363787</v>
      </c>
      <c r="H167" s="6">
        <f t="shared" si="21"/>
        <v>68.78918918918919</v>
      </c>
      <c r="I167" s="6">
        <f t="shared" si="22"/>
        <v>68.7995802792155</v>
      </c>
      <c r="J167" s="5">
        <v>4.4</v>
      </c>
      <c r="K167" s="8">
        <f t="shared" si="24"/>
        <v>16.625136</v>
      </c>
      <c r="L167" s="6">
        <f t="shared" si="23"/>
        <v>37.94594594594595</v>
      </c>
      <c r="M167" s="6">
        <f t="shared" si="25"/>
        <v>46.384666503839625</v>
      </c>
    </row>
    <row r="168" spans="1:13" ht="12.75">
      <c r="A168" t="s">
        <v>8</v>
      </c>
      <c r="B168" t="s">
        <v>187</v>
      </c>
      <c r="C168">
        <v>33</v>
      </c>
      <c r="D168">
        <v>0.37</v>
      </c>
      <c r="E168">
        <v>39</v>
      </c>
      <c r="F168" s="5">
        <v>0.707</v>
      </c>
      <c r="G168" s="7">
        <f t="shared" si="20"/>
        <v>14.710331203557525</v>
      </c>
      <c r="H168" s="6">
        <f t="shared" si="21"/>
        <v>63.056756756756755</v>
      </c>
      <c r="I168" s="6">
        <f t="shared" si="22"/>
        <v>63.06628192261421</v>
      </c>
      <c r="J168" s="5">
        <v>4.4</v>
      </c>
      <c r="K168" s="8">
        <f t="shared" si="24"/>
        <v>23.492040000000003</v>
      </c>
      <c r="L168" s="6">
        <f t="shared" si="23"/>
        <v>34.78378378378379</v>
      </c>
      <c r="M168" s="6">
        <f t="shared" si="25"/>
        <v>42.51927762851966</v>
      </c>
    </row>
    <row r="169" spans="1:13" ht="12.75">
      <c r="A169" t="s">
        <v>8</v>
      </c>
      <c r="B169" t="s">
        <v>281</v>
      </c>
      <c r="C169">
        <v>30</v>
      </c>
      <c r="D169">
        <v>0.28</v>
      </c>
      <c r="E169">
        <v>45</v>
      </c>
      <c r="F169" s="5">
        <v>0.707</v>
      </c>
      <c r="G169" s="7">
        <f t="shared" si="20"/>
        <v>8.371119637251486</v>
      </c>
      <c r="H169" s="6">
        <f t="shared" si="21"/>
        <v>75.74999999999999</v>
      </c>
      <c r="I169" s="6">
        <f t="shared" si="22"/>
        <v>75.7614425693742</v>
      </c>
      <c r="J169" s="5">
        <v>4.4</v>
      </c>
      <c r="K169" s="8">
        <f t="shared" si="24"/>
        <v>15.523200000000005</v>
      </c>
      <c r="L169" s="6">
        <f t="shared" si="23"/>
        <v>41.785714285714285</v>
      </c>
      <c r="M169" s="6">
        <f t="shared" si="25"/>
        <v>51.07835299529958</v>
      </c>
    </row>
    <row r="170" spans="1:13" ht="12.75">
      <c r="A170" t="s">
        <v>8</v>
      </c>
      <c r="B170" s="3" t="s">
        <v>221</v>
      </c>
      <c r="C170">
        <v>31.5</v>
      </c>
      <c r="D170">
        <v>0.35</v>
      </c>
      <c r="E170">
        <v>45</v>
      </c>
      <c r="F170" s="5">
        <v>0.707</v>
      </c>
      <c r="G170" s="7">
        <f t="shared" si="20"/>
        <v>14.60849240358395</v>
      </c>
      <c r="H170" s="6">
        <f t="shared" si="21"/>
        <v>63.63</v>
      </c>
      <c r="I170" s="6">
        <f t="shared" si="22"/>
        <v>63.63961175827434</v>
      </c>
      <c r="J170" s="5">
        <v>4.4</v>
      </c>
      <c r="K170" s="8">
        <f t="shared" si="24"/>
        <v>24.255000000000003</v>
      </c>
      <c r="L170" s="6">
        <f t="shared" si="23"/>
        <v>35.1</v>
      </c>
      <c r="M170" s="6">
        <f t="shared" si="25"/>
        <v>42.90581651605165</v>
      </c>
    </row>
    <row r="171" spans="1:13" ht="12.75">
      <c r="A171" t="s">
        <v>8</v>
      </c>
      <c r="B171" t="s">
        <v>129</v>
      </c>
      <c r="C171">
        <v>34</v>
      </c>
      <c r="D171">
        <v>0.37</v>
      </c>
      <c r="E171">
        <v>66.2</v>
      </c>
      <c r="F171" s="5">
        <v>0.707</v>
      </c>
      <c r="G171" s="7">
        <f t="shared" si="20"/>
        <v>24.969844248089952</v>
      </c>
      <c r="H171" s="6">
        <f t="shared" si="21"/>
        <v>64.96756756756757</v>
      </c>
      <c r="I171" s="6">
        <f t="shared" si="22"/>
        <v>64.97738137481464</v>
      </c>
      <c r="J171" s="5">
        <v>4.4</v>
      </c>
      <c r="K171" s="8">
        <f t="shared" si="24"/>
        <v>39.87623200000001</v>
      </c>
      <c r="L171" s="6">
        <f t="shared" si="23"/>
        <v>35.83783783783784</v>
      </c>
      <c r="M171" s="6">
        <f t="shared" si="25"/>
        <v>43.807740586959646</v>
      </c>
    </row>
    <row r="172" spans="1:13" ht="12.75">
      <c r="A172" t="s">
        <v>8</v>
      </c>
      <c r="B172" t="s">
        <v>166</v>
      </c>
      <c r="C172">
        <v>35.5</v>
      </c>
      <c r="D172">
        <v>0.38</v>
      </c>
      <c r="E172">
        <v>17.9</v>
      </c>
      <c r="F172" s="5">
        <v>0.707</v>
      </c>
      <c r="G172" s="7">
        <f t="shared" si="20"/>
        <v>7.271816772589036</v>
      </c>
      <c r="H172" s="6">
        <f t="shared" si="21"/>
        <v>66.0486842105263</v>
      </c>
      <c r="I172" s="6">
        <f t="shared" si="22"/>
        <v>66.0586613280333</v>
      </c>
      <c r="J172" s="5">
        <v>4.4</v>
      </c>
      <c r="K172" s="8">
        <f t="shared" si="24"/>
        <v>11.372944</v>
      </c>
      <c r="L172" s="6">
        <f t="shared" si="23"/>
        <v>36.43421052631579</v>
      </c>
      <c r="M172" s="6">
        <f t="shared" si="25"/>
        <v>44.536739366077</v>
      </c>
    </row>
    <row r="173" spans="1:13" ht="12.75">
      <c r="A173" t="s">
        <v>8</v>
      </c>
      <c r="B173" t="s">
        <v>172</v>
      </c>
      <c r="C173">
        <v>32</v>
      </c>
      <c r="D173">
        <v>0.34</v>
      </c>
      <c r="E173">
        <v>44.5</v>
      </c>
      <c r="F173" s="5">
        <v>0.707</v>
      </c>
      <c r="G173" s="8">
        <f t="shared" si="20"/>
        <v>13.38767309739258</v>
      </c>
      <c r="H173" s="6">
        <f t="shared" si="21"/>
        <v>66.54117647058823</v>
      </c>
      <c r="I173" s="6">
        <f t="shared" si="22"/>
        <v>66.5512279825091</v>
      </c>
      <c r="J173" s="5">
        <v>4.4</v>
      </c>
      <c r="K173" s="8">
        <f t="shared" si="24"/>
        <v>22.634480000000003</v>
      </c>
      <c r="L173" s="6">
        <f t="shared" si="23"/>
        <v>36.705882352941174</v>
      </c>
      <c r="M173" s="6">
        <f t="shared" si="25"/>
        <v>44.86882772920434</v>
      </c>
    </row>
    <row r="174" spans="1:13" ht="12.75">
      <c r="A174" t="s">
        <v>8</v>
      </c>
      <c r="B174" t="s">
        <v>170</v>
      </c>
      <c r="C174">
        <v>38</v>
      </c>
      <c r="D174">
        <v>0.4</v>
      </c>
      <c r="E174">
        <v>27</v>
      </c>
      <c r="F174" s="5">
        <v>0.707</v>
      </c>
      <c r="G174" s="7">
        <f t="shared" si="20"/>
        <v>12.711527766743469</v>
      </c>
      <c r="H174" s="6">
        <f t="shared" si="21"/>
        <v>67.16499999999999</v>
      </c>
      <c r="I174" s="6">
        <f t="shared" si="22"/>
        <v>67.17514574484512</v>
      </c>
      <c r="J174" s="5">
        <v>4.4</v>
      </c>
      <c r="K174" s="8">
        <f t="shared" si="24"/>
        <v>19.008000000000006</v>
      </c>
      <c r="L174" s="6">
        <f t="shared" si="23"/>
        <v>37.05</v>
      </c>
      <c r="M174" s="6">
        <f t="shared" si="25"/>
        <v>45.289472989165624</v>
      </c>
    </row>
    <row r="175" spans="1:13" ht="12.75">
      <c r="A175" t="s">
        <v>8</v>
      </c>
      <c r="B175" t="s">
        <v>171</v>
      </c>
      <c r="C175">
        <v>35</v>
      </c>
      <c r="D175">
        <v>0.34</v>
      </c>
      <c r="E175">
        <v>32.7</v>
      </c>
      <c r="F175" s="5">
        <v>0.707</v>
      </c>
      <c r="G175" s="7">
        <f t="shared" si="20"/>
        <v>9.83768337718511</v>
      </c>
      <c r="H175" s="6">
        <f t="shared" si="21"/>
        <v>72.77941176470587</v>
      </c>
      <c r="I175" s="6">
        <f t="shared" si="22"/>
        <v>72.79040560586934</v>
      </c>
      <c r="J175" s="5">
        <v>4.4</v>
      </c>
      <c r="K175" s="8">
        <f t="shared" si="24"/>
        <v>16.632528000000004</v>
      </c>
      <c r="L175" s="6">
        <f t="shared" si="23"/>
        <v>40.14705882352941</v>
      </c>
      <c r="M175" s="6">
        <f t="shared" si="25"/>
        <v>49.07528032881725</v>
      </c>
    </row>
    <row r="176" spans="1:13" ht="12.75">
      <c r="A176" t="s">
        <v>8</v>
      </c>
      <c r="B176" t="s">
        <v>162</v>
      </c>
      <c r="C176">
        <v>35.5</v>
      </c>
      <c r="D176">
        <v>0.37</v>
      </c>
      <c r="E176">
        <v>17.7</v>
      </c>
      <c r="F176" s="5">
        <v>0.707</v>
      </c>
      <c r="G176" s="7">
        <f t="shared" si="20"/>
        <v>6.6762272385376455</v>
      </c>
      <c r="H176" s="6">
        <f t="shared" si="21"/>
        <v>67.83378378378377</v>
      </c>
      <c r="I176" s="6">
        <f t="shared" si="22"/>
        <v>67.84403055311527</v>
      </c>
      <c r="J176" s="5">
        <v>4.4</v>
      </c>
      <c r="K176" s="8">
        <f t="shared" si="24"/>
        <v>10.661772000000001</v>
      </c>
      <c r="L176" s="6">
        <f t="shared" si="23"/>
        <v>37.41891891891892</v>
      </c>
      <c r="M176" s="6">
        <f t="shared" si="25"/>
        <v>45.74043502461963</v>
      </c>
    </row>
    <row r="177" spans="1:13" ht="12.75">
      <c r="A177" t="s">
        <v>8</v>
      </c>
      <c r="B177" t="s">
        <v>206</v>
      </c>
      <c r="C177">
        <v>39</v>
      </c>
      <c r="D177">
        <v>0.4</v>
      </c>
      <c r="E177">
        <v>73.2</v>
      </c>
      <c r="F177" s="5">
        <v>0.707</v>
      </c>
      <c r="G177" s="7">
        <f t="shared" si="20"/>
        <v>34.46236416761563</v>
      </c>
      <c r="H177" s="6">
        <f t="shared" si="21"/>
        <v>68.93249999999999</v>
      </c>
      <c r="I177" s="6">
        <f t="shared" si="22"/>
        <v>68.94291273813053</v>
      </c>
      <c r="J177" s="5">
        <v>4.4</v>
      </c>
      <c r="K177" s="8">
        <f t="shared" si="24"/>
        <v>51.53280000000001</v>
      </c>
      <c r="L177" s="6">
        <f t="shared" si="23"/>
        <v>38.025</v>
      </c>
      <c r="M177" s="6">
        <f t="shared" si="25"/>
        <v>46.481301225722625</v>
      </c>
    </row>
    <row r="178" spans="1:13" ht="12.75">
      <c r="A178" t="s">
        <v>8</v>
      </c>
      <c r="B178" t="s">
        <v>130</v>
      </c>
      <c r="C178">
        <v>33.7</v>
      </c>
      <c r="D178">
        <v>0.33</v>
      </c>
      <c r="E178">
        <v>66.2</v>
      </c>
      <c r="F178" s="5">
        <v>0.707</v>
      </c>
      <c r="G178" s="7">
        <f t="shared" si="20"/>
        <v>18.44020575573797</v>
      </c>
      <c r="H178" s="6">
        <f t="shared" si="21"/>
        <v>72.19969696969697</v>
      </c>
      <c r="I178" s="6">
        <f t="shared" si="22"/>
        <v>72.21060324087021</v>
      </c>
      <c r="J178" s="5">
        <v>4.4</v>
      </c>
      <c r="K178" s="8">
        <f t="shared" si="24"/>
        <v>31.720392000000007</v>
      </c>
      <c r="L178" s="6">
        <f t="shared" si="23"/>
        <v>39.82727272727273</v>
      </c>
      <c r="M178" s="6">
        <f t="shared" si="25"/>
        <v>48.684377662994635</v>
      </c>
    </row>
    <row r="179" spans="1:13" ht="12.75">
      <c r="A179" t="s">
        <v>8</v>
      </c>
      <c r="B179" t="s">
        <v>171</v>
      </c>
      <c r="C179">
        <v>35</v>
      </c>
      <c r="D179">
        <v>0.34</v>
      </c>
      <c r="E179">
        <v>32.7</v>
      </c>
      <c r="F179" s="5">
        <v>0.707</v>
      </c>
      <c r="G179" s="7">
        <f t="shared" si="20"/>
        <v>9.83768337718511</v>
      </c>
      <c r="H179" s="6">
        <f t="shared" si="21"/>
        <v>72.77941176470587</v>
      </c>
      <c r="I179" s="6">
        <f t="shared" si="22"/>
        <v>72.79040560586934</v>
      </c>
      <c r="J179" s="5">
        <v>4.4</v>
      </c>
      <c r="K179" s="8">
        <f t="shared" si="24"/>
        <v>16.632528000000004</v>
      </c>
      <c r="L179" s="6">
        <f t="shared" si="23"/>
        <v>40.14705882352941</v>
      </c>
      <c r="M179" s="6">
        <f t="shared" si="25"/>
        <v>49.07528032881725</v>
      </c>
    </row>
    <row r="180" spans="1:13" ht="12.75">
      <c r="A180" t="s">
        <v>8</v>
      </c>
      <c r="B180" t="s">
        <v>177</v>
      </c>
      <c r="C180">
        <v>28</v>
      </c>
      <c r="D180">
        <v>0.27</v>
      </c>
      <c r="E180">
        <v>51.8</v>
      </c>
      <c r="F180" s="5">
        <v>0.707</v>
      </c>
      <c r="G180" s="7">
        <f t="shared" si="20"/>
        <v>8.844662945691407</v>
      </c>
      <c r="H180" s="6">
        <f t="shared" si="21"/>
        <v>73.31851851851852</v>
      </c>
      <c r="I180" s="6">
        <f t="shared" si="22"/>
        <v>73.32959379554245</v>
      </c>
      <c r="J180" s="5">
        <v>4.4</v>
      </c>
      <c r="K180" s="8">
        <f t="shared" si="24"/>
        <v>16.615368000000004</v>
      </c>
      <c r="L180" s="6">
        <f t="shared" si="23"/>
        <v>40.44444444444444</v>
      </c>
      <c r="M180" s="6">
        <f t="shared" si="25"/>
        <v>49.43880092384552</v>
      </c>
    </row>
    <row r="181" spans="1:13" ht="12.75">
      <c r="A181" t="s">
        <v>8</v>
      </c>
      <c r="B181" t="s">
        <v>165</v>
      </c>
      <c r="C181">
        <v>39</v>
      </c>
      <c r="D181">
        <v>0.37</v>
      </c>
      <c r="E181">
        <v>17.7</v>
      </c>
      <c r="F181" s="5">
        <v>0.707</v>
      </c>
      <c r="G181" s="7">
        <f t="shared" si="20"/>
        <v>6.6762272385376455</v>
      </c>
      <c r="H181" s="6">
        <f t="shared" si="21"/>
        <v>74.52162162162162</v>
      </c>
      <c r="I181" s="6">
        <f t="shared" si="22"/>
        <v>74.5328786358168</v>
      </c>
      <c r="J181" s="5">
        <v>4.4</v>
      </c>
      <c r="K181" s="8">
        <f t="shared" si="24"/>
        <v>10.661772000000001</v>
      </c>
      <c r="L181" s="6">
        <f t="shared" si="23"/>
        <v>41.10810810810811</v>
      </c>
      <c r="M181" s="6">
        <f t="shared" si="25"/>
        <v>50.25005537915959</v>
      </c>
    </row>
    <row r="182" spans="1:13" ht="12.75">
      <c r="A182" t="s">
        <v>8</v>
      </c>
      <c r="B182" s="3" t="s">
        <v>185</v>
      </c>
      <c r="C182">
        <v>64</v>
      </c>
      <c r="D182">
        <v>0.56</v>
      </c>
      <c r="E182">
        <v>4.3</v>
      </c>
      <c r="F182" s="5">
        <v>0.707</v>
      </c>
      <c r="G182" s="7">
        <f t="shared" si="20"/>
        <v>7.2401999473822745</v>
      </c>
      <c r="H182" s="6">
        <f t="shared" si="21"/>
        <v>80.79999999999998</v>
      </c>
      <c r="I182" s="6">
        <f t="shared" si="22"/>
        <v>80.81220540733248</v>
      </c>
      <c r="J182" s="5">
        <v>4.4</v>
      </c>
      <c r="K182" s="8">
        <f t="shared" si="24"/>
        <v>5.933312000000002</v>
      </c>
      <c r="L182" s="6">
        <f t="shared" si="23"/>
        <v>44.57142857142857</v>
      </c>
      <c r="M182" s="6">
        <f t="shared" si="25"/>
        <v>54.48357652831955</v>
      </c>
    </row>
    <row r="183" spans="1:13" ht="12.75">
      <c r="A183" t="s">
        <v>8</v>
      </c>
      <c r="B183" t="s">
        <v>167</v>
      </c>
      <c r="C183">
        <v>38</v>
      </c>
      <c r="D183">
        <v>0.33</v>
      </c>
      <c r="E183">
        <v>20.7</v>
      </c>
      <c r="F183" s="5">
        <v>0.707</v>
      </c>
      <c r="G183" s="7">
        <f t="shared" si="20"/>
        <v>5.766046210631056</v>
      </c>
      <c r="H183" s="6">
        <f t="shared" si="21"/>
        <v>81.4121212121212</v>
      </c>
      <c r="I183" s="6">
        <f t="shared" si="22"/>
        <v>81.42441908466077</v>
      </c>
      <c r="J183" s="5">
        <v>4.4</v>
      </c>
      <c r="K183" s="8">
        <f t="shared" si="24"/>
        <v>9.918612000000001</v>
      </c>
      <c r="L183" s="6">
        <f t="shared" si="23"/>
        <v>44.90909090909091</v>
      </c>
      <c r="M183" s="6">
        <f t="shared" si="25"/>
        <v>54.896330895958336</v>
      </c>
    </row>
    <row r="184" spans="1:13" ht="12.75">
      <c r="A184" t="s">
        <v>8</v>
      </c>
      <c r="B184" t="s">
        <v>179</v>
      </c>
      <c r="C184">
        <v>35</v>
      </c>
      <c r="D184">
        <v>0.3</v>
      </c>
      <c r="E184">
        <v>18.3</v>
      </c>
      <c r="F184" s="5">
        <v>0.707</v>
      </c>
      <c r="G184" s="7">
        <f t="shared" si="20"/>
        <v>4.018553174461815</v>
      </c>
      <c r="H184" s="6">
        <f t="shared" si="21"/>
        <v>82.48333333333333</v>
      </c>
      <c r="I184" s="6">
        <f t="shared" si="22"/>
        <v>82.49579301998526</v>
      </c>
      <c r="J184" s="5">
        <v>4.4</v>
      </c>
      <c r="K184" s="8">
        <f t="shared" si="24"/>
        <v>7.2468</v>
      </c>
      <c r="L184" s="6">
        <f t="shared" si="23"/>
        <v>45.5</v>
      </c>
      <c r="M184" s="6">
        <f t="shared" si="25"/>
        <v>55.61865103932622</v>
      </c>
    </row>
    <row r="185" spans="1:15" ht="12.75">
      <c r="A185" t="s">
        <v>8</v>
      </c>
      <c r="B185" t="s">
        <v>178</v>
      </c>
      <c r="C185">
        <v>31</v>
      </c>
      <c r="D185">
        <v>0.25</v>
      </c>
      <c r="E185">
        <v>47.2</v>
      </c>
      <c r="F185" s="5">
        <v>0.707</v>
      </c>
      <c r="G185" s="7">
        <f t="shared" si="20"/>
        <v>6.745185195347424</v>
      </c>
      <c r="H185" s="6">
        <f t="shared" si="21"/>
        <v>87.66799999999999</v>
      </c>
      <c r="I185" s="6">
        <f t="shared" si="22"/>
        <v>87.68124286695576</v>
      </c>
      <c r="J185" s="5">
        <v>4.4</v>
      </c>
      <c r="K185" s="8">
        <f t="shared" si="24"/>
        <v>12.980000000000002</v>
      </c>
      <c r="L185" s="6">
        <f t="shared" si="23"/>
        <v>48.36</v>
      </c>
      <c r="M185" s="6">
        <f t="shared" si="25"/>
        <v>59.11468053322672</v>
      </c>
      <c r="O185" s="15"/>
    </row>
    <row r="186" spans="1:15" ht="12.75">
      <c r="A186" s="10" t="s">
        <v>8</v>
      </c>
      <c r="B186" s="10" t="s">
        <v>74</v>
      </c>
      <c r="C186" s="10">
        <v>61</v>
      </c>
      <c r="D186" s="10">
        <v>0.48</v>
      </c>
      <c r="E186" s="10">
        <v>4.1</v>
      </c>
      <c r="F186" s="5">
        <v>0.707</v>
      </c>
      <c r="G186" s="8">
        <f t="shared" si="20"/>
        <v>3.50582113869415</v>
      </c>
      <c r="H186" s="9">
        <f t="shared" si="21"/>
        <v>89.84791666666666</v>
      </c>
      <c r="I186" s="9">
        <f t="shared" si="22"/>
        <v>89.86148882534108</v>
      </c>
      <c r="J186" s="5">
        <v>4.4</v>
      </c>
      <c r="K186" s="8">
        <f t="shared" si="24"/>
        <v>4.156415999999999</v>
      </c>
      <c r="L186" s="6">
        <f t="shared" si="23"/>
        <v>49.5625</v>
      </c>
      <c r="M186" s="6">
        <f t="shared" si="25"/>
        <v>60.58460202498035</v>
      </c>
      <c r="O186" s="15"/>
    </row>
    <row r="187" spans="1:15" ht="12.75">
      <c r="A187" t="s">
        <v>8</v>
      </c>
      <c r="B187" s="3" t="s">
        <v>180</v>
      </c>
      <c r="C187">
        <v>58</v>
      </c>
      <c r="D187">
        <v>0.43</v>
      </c>
      <c r="E187">
        <v>5.2</v>
      </c>
      <c r="F187" s="5">
        <v>0.707</v>
      </c>
      <c r="G187" s="7">
        <f t="shared" si="20"/>
        <v>3.0528117250729494</v>
      </c>
      <c r="H187" s="6">
        <f t="shared" si="21"/>
        <v>95.36279069767443</v>
      </c>
      <c r="I187" s="6">
        <f t="shared" si="22"/>
        <v>95.3771959167936</v>
      </c>
      <c r="J187" s="5">
        <v>4.4</v>
      </c>
      <c r="K187" s="8">
        <f t="shared" si="24"/>
        <v>4.230512000000001</v>
      </c>
      <c r="L187" s="6">
        <f t="shared" si="23"/>
        <v>52.6046511627907</v>
      </c>
      <c r="M187" s="6">
        <f t="shared" si="25"/>
        <v>64.30329090260972</v>
      </c>
      <c r="O187" s="15"/>
    </row>
    <row r="188" spans="1:13" ht="12.75">
      <c r="A188" t="s">
        <v>8</v>
      </c>
      <c r="B188" t="s">
        <v>169</v>
      </c>
      <c r="C188">
        <v>45</v>
      </c>
      <c r="D188">
        <v>0.33</v>
      </c>
      <c r="E188">
        <v>13.4</v>
      </c>
      <c r="F188" s="5">
        <v>0.707</v>
      </c>
      <c r="G188" s="7">
        <f t="shared" si="20"/>
        <v>3.7326096242732443</v>
      </c>
      <c r="H188" s="6">
        <f t="shared" si="21"/>
        <v>96.40909090909089</v>
      </c>
      <c r="I188" s="6">
        <f t="shared" si="22"/>
        <v>96.42365417920354</v>
      </c>
      <c r="J188" s="5">
        <v>4.4</v>
      </c>
      <c r="K188" s="8">
        <f t="shared" si="24"/>
        <v>6.420744000000002</v>
      </c>
      <c r="L188" s="6">
        <f t="shared" si="23"/>
        <v>53.18181818181818</v>
      </c>
      <c r="M188" s="6">
        <f t="shared" si="25"/>
        <v>65.00881290310856</v>
      </c>
    </row>
    <row r="189" spans="1:13" ht="12.75">
      <c r="A189" s="10" t="s">
        <v>8</v>
      </c>
      <c r="B189" s="10" t="s">
        <v>35</v>
      </c>
      <c r="C189" s="10">
        <v>55</v>
      </c>
      <c r="D189" s="10">
        <v>0.4</v>
      </c>
      <c r="E189" s="10">
        <v>5.6</v>
      </c>
      <c r="F189" s="5">
        <v>0.707</v>
      </c>
      <c r="G189" s="8">
        <f t="shared" si="20"/>
        <v>2.6364650182875344</v>
      </c>
      <c r="H189" s="9">
        <f t="shared" si="21"/>
        <v>97.21249999999999</v>
      </c>
      <c r="I189" s="9">
        <f t="shared" si="22"/>
        <v>97.2271846306969</v>
      </c>
      <c r="J189" s="5">
        <v>4.4</v>
      </c>
      <c r="K189" s="8">
        <f t="shared" si="24"/>
        <v>3.942400000000001</v>
      </c>
      <c r="L189" s="6">
        <f t="shared" si="23"/>
        <v>53.62499999999999</v>
      </c>
      <c r="M189" s="6">
        <f t="shared" si="25"/>
        <v>65.55055301063446</v>
      </c>
    </row>
    <row r="190" spans="1:13" ht="12.75">
      <c r="A190" t="s">
        <v>8</v>
      </c>
      <c r="B190" t="s">
        <v>103</v>
      </c>
      <c r="C190">
        <v>58</v>
      </c>
      <c r="D190">
        <v>0.37</v>
      </c>
      <c r="E190">
        <v>5.5</v>
      </c>
      <c r="F190" s="5">
        <v>0.707</v>
      </c>
      <c r="G190" s="7">
        <f t="shared" si="20"/>
        <v>2.074533887681189</v>
      </c>
      <c r="H190" s="6">
        <f t="shared" si="21"/>
        <v>110.82702702702703</v>
      </c>
      <c r="I190" s="6">
        <f t="shared" si="22"/>
        <v>110.84376822762498</v>
      </c>
      <c r="J190" s="5">
        <v>4.4</v>
      </c>
      <c r="K190" s="8">
        <f t="shared" si="24"/>
        <v>3.31298</v>
      </c>
      <c r="L190" s="6">
        <f t="shared" si="23"/>
        <v>61.13513513513514</v>
      </c>
      <c r="M190" s="6">
        <f t="shared" si="25"/>
        <v>74.7308515895194</v>
      </c>
    </row>
    <row r="191" spans="1:13" ht="12.75">
      <c r="A191" t="s">
        <v>258</v>
      </c>
      <c r="B191" t="s">
        <v>294</v>
      </c>
      <c r="C191">
        <v>44</v>
      </c>
      <c r="D191">
        <v>0.58</v>
      </c>
      <c r="E191">
        <v>153.3</v>
      </c>
      <c r="F191" s="5">
        <v>0.707</v>
      </c>
      <c r="G191" s="7">
        <f t="shared" si="20"/>
        <v>315.51199456711265</v>
      </c>
      <c r="H191" s="6">
        <f t="shared" si="21"/>
        <v>53.634482758620685</v>
      </c>
      <c r="I191" s="6">
        <f t="shared" si="22"/>
        <v>53.642584623832775</v>
      </c>
      <c r="J191" s="5">
        <v>4.4</v>
      </c>
      <c r="K191" s="8">
        <f t="shared" si="24"/>
        <v>226.908528</v>
      </c>
      <c r="L191" s="6">
        <f t="shared" si="23"/>
        <v>29.586206896551726</v>
      </c>
      <c r="M191" s="6">
        <f t="shared" si="25"/>
        <v>36.16582235069489</v>
      </c>
    </row>
    <row r="192" spans="1:13" ht="12.75">
      <c r="A192" t="s">
        <v>258</v>
      </c>
      <c r="B192" t="s">
        <v>293</v>
      </c>
      <c r="C192">
        <v>47</v>
      </c>
      <c r="D192">
        <v>0.54</v>
      </c>
      <c r="E192">
        <v>123.5</v>
      </c>
      <c r="F192" s="5">
        <v>0.707</v>
      </c>
      <c r="G192" s="7">
        <f t="shared" si="20"/>
        <v>172.93048225921865</v>
      </c>
      <c r="H192" s="6">
        <f t="shared" si="21"/>
        <v>61.53518518518518</v>
      </c>
      <c r="I192" s="6">
        <f t="shared" si="22"/>
        <v>61.54448050697312</v>
      </c>
      <c r="J192" s="5">
        <v>4.4</v>
      </c>
      <c r="K192" s="8">
        <f t="shared" si="24"/>
        <v>158.45544000000007</v>
      </c>
      <c r="L192" s="6">
        <f t="shared" si="23"/>
        <v>33.94444444444444</v>
      </c>
      <c r="M192" s="6">
        <f t="shared" si="25"/>
        <v>41.493279346798914</v>
      </c>
    </row>
    <row r="193" spans="1:13" ht="12.75">
      <c r="A193" t="s">
        <v>258</v>
      </c>
      <c r="B193" t="s">
        <v>295</v>
      </c>
      <c r="C193">
        <v>39</v>
      </c>
      <c r="D193">
        <v>0.48</v>
      </c>
      <c r="E193">
        <v>157.5</v>
      </c>
      <c r="F193" s="5">
        <v>0.707</v>
      </c>
      <c r="G193" s="7">
        <f t="shared" si="20"/>
        <v>134.67483642544602</v>
      </c>
      <c r="H193" s="6">
        <f t="shared" si="21"/>
        <v>57.443749999999994</v>
      </c>
      <c r="I193" s="6">
        <f t="shared" si="22"/>
        <v>57.45242728177544</v>
      </c>
      <c r="J193" s="5">
        <v>4.4</v>
      </c>
      <c r="K193" s="8">
        <f aca="true" t="shared" si="26" ref="K193:K224">J193*E193*D193*D193</f>
        <v>159.66719999999998</v>
      </c>
      <c r="L193" s="6">
        <f t="shared" si="23"/>
        <v>31.687500000000004</v>
      </c>
      <c r="M193" s="6">
        <f aca="true" t="shared" si="27" ref="M193:M224">C193*SQRT(E193/K193)</f>
        <v>38.73441768810219</v>
      </c>
    </row>
    <row r="194" spans="1:13" ht="12.75">
      <c r="A194" t="s">
        <v>258</v>
      </c>
      <c r="B194" s="3" t="s">
        <v>290</v>
      </c>
      <c r="C194">
        <v>45</v>
      </c>
      <c r="D194">
        <v>0.46</v>
      </c>
      <c r="E194">
        <v>87.6</v>
      </c>
      <c r="F194" s="5">
        <v>0.707</v>
      </c>
      <c r="G194" s="7">
        <f t="shared" si="20"/>
        <v>64.30606871142659</v>
      </c>
      <c r="H194" s="6">
        <f t="shared" si="21"/>
        <v>69.16304347826086</v>
      </c>
      <c r="I194" s="6">
        <f t="shared" si="22"/>
        <v>69.17349104160253</v>
      </c>
      <c r="J194" s="5">
        <v>4.4</v>
      </c>
      <c r="K194" s="8">
        <f t="shared" si="26"/>
        <v>81.559104</v>
      </c>
      <c r="L194" s="6">
        <f t="shared" si="23"/>
        <v>38.15217391304348</v>
      </c>
      <c r="M194" s="6">
        <f t="shared" si="27"/>
        <v>46.636757082664836</v>
      </c>
    </row>
    <row r="195" spans="1:13" ht="12.75">
      <c r="A195" t="s">
        <v>258</v>
      </c>
      <c r="B195" t="s">
        <v>291</v>
      </c>
      <c r="C195">
        <v>31</v>
      </c>
      <c r="D195">
        <v>0.34</v>
      </c>
      <c r="E195">
        <v>137</v>
      </c>
      <c r="F195" s="5">
        <v>0.707</v>
      </c>
      <c r="G195" s="7">
        <f t="shared" si="20"/>
        <v>41.21598234478165</v>
      </c>
      <c r="H195" s="6">
        <f t="shared" si="21"/>
        <v>64.46176470588235</v>
      </c>
      <c r="I195" s="6">
        <f t="shared" si="22"/>
        <v>64.4715021080557</v>
      </c>
      <c r="J195" s="5">
        <v>4.4</v>
      </c>
      <c r="K195" s="8">
        <f t="shared" si="26"/>
        <v>69.68368000000001</v>
      </c>
      <c r="L195" s="6">
        <f t="shared" si="23"/>
        <v>35.55882352941176</v>
      </c>
      <c r="M195" s="6">
        <f t="shared" si="27"/>
        <v>43.4666768626667</v>
      </c>
    </row>
    <row r="196" spans="1:13" ht="12.75">
      <c r="A196" t="s">
        <v>258</v>
      </c>
      <c r="B196" t="s">
        <v>292</v>
      </c>
      <c r="C196">
        <v>41</v>
      </c>
      <c r="D196">
        <v>0.48</v>
      </c>
      <c r="E196">
        <v>111.5</v>
      </c>
      <c r="F196" s="5">
        <v>0.707</v>
      </c>
      <c r="G196" s="7">
        <f aca="true" t="shared" si="28" ref="G196:G259">E196/(POWER((F196/D196),2)-1)</f>
        <v>95.34123340595067</v>
      </c>
      <c r="H196" s="6">
        <f aca="true" t="shared" si="29" ref="H196:H262">C196*F196/D196</f>
        <v>60.389583333333334</v>
      </c>
      <c r="I196" s="6">
        <f aca="true" t="shared" si="30" ref="I196:I259">H196*SQRT((((1/POWER(F196,2))-2)+SQRT(POWER(((1/POWER(F196,2))-2),2)+4))/2)</f>
        <v>60.398705603917776</v>
      </c>
      <c r="J196" s="5">
        <v>4.4</v>
      </c>
      <c r="K196" s="8">
        <f t="shared" si="26"/>
        <v>113.03424</v>
      </c>
      <c r="L196" s="6">
        <f aca="true" t="shared" si="31" ref="L196:L262">0.39*C196/D196</f>
        <v>33.3125</v>
      </c>
      <c r="M196" s="6">
        <f t="shared" si="27"/>
        <v>40.72079808236384</v>
      </c>
    </row>
    <row r="197" spans="1:13" ht="12.75">
      <c r="A197" t="s">
        <v>258</v>
      </c>
      <c r="B197" t="s">
        <v>297</v>
      </c>
      <c r="C197">
        <v>39</v>
      </c>
      <c r="D197">
        <v>0.3</v>
      </c>
      <c r="E197">
        <v>139.4</v>
      </c>
      <c r="F197" s="5">
        <v>0.707</v>
      </c>
      <c r="G197" s="7">
        <f t="shared" si="28"/>
        <v>30.61127390819546</v>
      </c>
      <c r="H197" s="6">
        <f t="shared" si="29"/>
        <v>91.91</v>
      </c>
      <c r="I197" s="6">
        <f t="shared" si="30"/>
        <v>91.92388365084071</v>
      </c>
      <c r="J197" s="5">
        <v>4.4</v>
      </c>
      <c r="K197" s="8">
        <f t="shared" si="26"/>
        <v>55.20240000000001</v>
      </c>
      <c r="L197" s="6">
        <f t="shared" si="31"/>
        <v>50.7</v>
      </c>
      <c r="M197" s="6">
        <f t="shared" si="27"/>
        <v>61.97506830096349</v>
      </c>
    </row>
    <row r="198" spans="1:13" ht="12.75">
      <c r="A198" t="s">
        <v>258</v>
      </c>
      <c r="B198" t="s">
        <v>296</v>
      </c>
      <c r="C198">
        <v>42</v>
      </c>
      <c r="D198">
        <v>0.33</v>
      </c>
      <c r="E198">
        <v>121.3</v>
      </c>
      <c r="F198" s="5">
        <v>0.707</v>
      </c>
      <c r="G198" s="7">
        <f t="shared" si="28"/>
        <v>33.78847368838392</v>
      </c>
      <c r="H198" s="6">
        <f t="shared" si="29"/>
        <v>89.98181818181817</v>
      </c>
      <c r="I198" s="6">
        <f t="shared" si="30"/>
        <v>89.99541056725663</v>
      </c>
      <c r="J198" s="5">
        <v>4.4</v>
      </c>
      <c r="K198" s="8">
        <f t="shared" si="26"/>
        <v>58.12210800000001</v>
      </c>
      <c r="L198" s="6">
        <f t="shared" si="31"/>
        <v>49.63636363636363</v>
      </c>
      <c r="M198" s="6">
        <f t="shared" si="27"/>
        <v>60.67489204290132</v>
      </c>
    </row>
    <row r="199" spans="1:13" ht="12.75">
      <c r="A199" t="s">
        <v>258</v>
      </c>
      <c r="B199" t="s">
        <v>298</v>
      </c>
      <c r="C199">
        <v>28</v>
      </c>
      <c r="D199">
        <v>0.45</v>
      </c>
      <c r="E199">
        <v>370</v>
      </c>
      <c r="F199" s="5">
        <v>0.707</v>
      </c>
      <c r="G199" s="7">
        <f t="shared" si="28"/>
        <v>251.97663351818917</v>
      </c>
      <c r="H199" s="6">
        <f t="shared" si="29"/>
        <v>43.99111111111111</v>
      </c>
      <c r="I199" s="6">
        <f t="shared" si="30"/>
        <v>43.99775627732547</v>
      </c>
      <c r="J199" s="5">
        <v>4.4</v>
      </c>
      <c r="K199" s="8">
        <f t="shared" si="26"/>
        <v>329.6700000000001</v>
      </c>
      <c r="L199" s="6">
        <f t="shared" si="31"/>
        <v>24.266666666666666</v>
      </c>
      <c r="M199" s="6">
        <f t="shared" si="27"/>
        <v>29.663280554307313</v>
      </c>
    </row>
    <row r="200" spans="1:13" ht="12.75">
      <c r="A200" t="s">
        <v>258</v>
      </c>
      <c r="B200" s="3" t="s">
        <v>301</v>
      </c>
      <c r="C200">
        <v>30</v>
      </c>
      <c r="D200">
        <v>0.52</v>
      </c>
      <c r="E200">
        <v>334.8</v>
      </c>
      <c r="F200" s="5">
        <v>0.707</v>
      </c>
      <c r="G200" s="7">
        <f t="shared" si="28"/>
        <v>394.5535609220352</v>
      </c>
      <c r="H200" s="6">
        <f t="shared" si="29"/>
        <v>40.78846153846153</v>
      </c>
      <c r="I200" s="6">
        <f t="shared" si="30"/>
        <v>40.79462292197073</v>
      </c>
      <c r="J200" s="5">
        <v>4.4</v>
      </c>
      <c r="K200" s="8">
        <f t="shared" si="26"/>
        <v>398.33164800000003</v>
      </c>
      <c r="L200" s="6">
        <f t="shared" si="31"/>
        <v>22.5</v>
      </c>
      <c r="M200" s="6">
        <f t="shared" si="27"/>
        <v>27.503728535930545</v>
      </c>
    </row>
    <row r="201" spans="1:13" ht="12.75">
      <c r="A201" t="s">
        <v>37</v>
      </c>
      <c r="B201" t="s">
        <v>265</v>
      </c>
      <c r="C201">
        <v>18</v>
      </c>
      <c r="D201">
        <v>0.32</v>
      </c>
      <c r="E201">
        <v>203.9</v>
      </c>
      <c r="F201" s="5">
        <v>0.707</v>
      </c>
      <c r="G201" s="8">
        <f t="shared" si="28"/>
        <v>52.53343196233985</v>
      </c>
      <c r="H201" s="9">
        <f t="shared" si="29"/>
        <v>39.76875</v>
      </c>
      <c r="I201" s="9">
        <f t="shared" si="30"/>
        <v>39.77475734892146</v>
      </c>
      <c r="J201" s="5">
        <v>4.4</v>
      </c>
      <c r="K201" s="8">
        <f t="shared" si="26"/>
        <v>91.869184</v>
      </c>
      <c r="L201" s="9">
        <f t="shared" si="31"/>
        <v>21.9375</v>
      </c>
      <c r="M201" s="9">
        <f t="shared" si="27"/>
        <v>26.816135322532283</v>
      </c>
    </row>
    <row r="202" spans="1:13" ht="12.75">
      <c r="A202" t="s">
        <v>37</v>
      </c>
      <c r="B202" t="s">
        <v>32</v>
      </c>
      <c r="C202">
        <v>30</v>
      </c>
      <c r="D202">
        <v>0.39</v>
      </c>
      <c r="E202">
        <v>94.2</v>
      </c>
      <c r="F202" s="5">
        <v>0.707</v>
      </c>
      <c r="G202" s="8">
        <f t="shared" si="28"/>
        <v>41.20161380766014</v>
      </c>
      <c r="H202" s="9">
        <f t="shared" si="29"/>
        <v>54.38461538461537</v>
      </c>
      <c r="I202" s="9">
        <f t="shared" si="30"/>
        <v>54.39283056262763</v>
      </c>
      <c r="J202" s="5">
        <v>4.4</v>
      </c>
      <c r="K202" s="8">
        <f t="shared" si="26"/>
        <v>63.042408000000016</v>
      </c>
      <c r="L202" s="6">
        <f t="shared" si="31"/>
        <v>30</v>
      </c>
      <c r="M202" s="6">
        <f t="shared" si="27"/>
        <v>36.67163804790739</v>
      </c>
    </row>
    <row r="203" spans="1:13" ht="12.75">
      <c r="A203" t="s">
        <v>37</v>
      </c>
      <c r="B203" t="s">
        <v>219</v>
      </c>
      <c r="C203">
        <v>21</v>
      </c>
      <c r="D203">
        <v>0.26</v>
      </c>
      <c r="E203">
        <v>235</v>
      </c>
      <c r="F203" s="5">
        <v>0.707</v>
      </c>
      <c r="G203" s="8">
        <f t="shared" si="28"/>
        <v>36.75196472403639</v>
      </c>
      <c r="H203" s="9">
        <f t="shared" si="29"/>
        <v>57.10384615384615</v>
      </c>
      <c r="I203" s="9">
        <f t="shared" si="30"/>
        <v>57.11247209075902</v>
      </c>
      <c r="J203" s="5">
        <v>4.4</v>
      </c>
      <c r="K203" s="8">
        <f t="shared" si="26"/>
        <v>69.89840000000001</v>
      </c>
      <c r="L203" s="6">
        <f t="shared" si="31"/>
        <v>31.499999999999996</v>
      </c>
      <c r="M203" s="9">
        <f t="shared" si="27"/>
        <v>38.50521995030276</v>
      </c>
    </row>
    <row r="204" spans="1:13" ht="12.75">
      <c r="A204" t="s">
        <v>37</v>
      </c>
      <c r="B204" t="s">
        <v>220</v>
      </c>
      <c r="C204">
        <v>23</v>
      </c>
      <c r="D204">
        <v>0.28</v>
      </c>
      <c r="E204">
        <v>170</v>
      </c>
      <c r="F204" s="5">
        <v>0.707</v>
      </c>
      <c r="G204" s="8">
        <f t="shared" si="28"/>
        <v>31.624229740727838</v>
      </c>
      <c r="H204" s="9">
        <f t="shared" si="29"/>
        <v>58.07499999999999</v>
      </c>
      <c r="I204" s="9">
        <f t="shared" si="30"/>
        <v>58.08377263652022</v>
      </c>
      <c r="J204" s="5">
        <v>4.4</v>
      </c>
      <c r="K204" s="8">
        <f t="shared" si="26"/>
        <v>58.64320000000002</v>
      </c>
      <c r="L204" s="9">
        <f t="shared" si="31"/>
        <v>32.035714285714285</v>
      </c>
      <c r="M204" s="9">
        <f t="shared" si="27"/>
        <v>39.16007062972968</v>
      </c>
    </row>
    <row r="205" spans="1:13" ht="12.75">
      <c r="A205" t="s">
        <v>37</v>
      </c>
      <c r="B205" t="s">
        <v>33</v>
      </c>
      <c r="C205">
        <v>30</v>
      </c>
      <c r="D205">
        <v>0.34</v>
      </c>
      <c r="E205">
        <v>95</v>
      </c>
      <c r="F205" s="5">
        <v>0.707</v>
      </c>
      <c r="G205" s="7">
        <f t="shared" si="28"/>
        <v>28.580425713534723</v>
      </c>
      <c r="H205" s="9">
        <f t="shared" si="29"/>
        <v>62.38235294117646</v>
      </c>
      <c r="I205" s="9">
        <f t="shared" si="30"/>
        <v>62.39177623360228</v>
      </c>
      <c r="J205" s="5">
        <v>4.4</v>
      </c>
      <c r="K205" s="8">
        <f t="shared" si="26"/>
        <v>48.32080000000001</v>
      </c>
      <c r="L205" s="6">
        <f t="shared" si="31"/>
        <v>34.411764705882355</v>
      </c>
      <c r="M205" s="6">
        <f t="shared" si="27"/>
        <v>42.06452599612907</v>
      </c>
    </row>
    <row r="206" spans="1:15" ht="12.75">
      <c r="A206" t="s">
        <v>37</v>
      </c>
      <c r="B206" t="s">
        <v>168</v>
      </c>
      <c r="C206">
        <v>23</v>
      </c>
      <c r="D206">
        <v>0.26</v>
      </c>
      <c r="E206">
        <v>104</v>
      </c>
      <c r="F206" s="5">
        <v>0.707</v>
      </c>
      <c r="G206" s="8">
        <f t="shared" si="28"/>
        <v>16.26469928212674</v>
      </c>
      <c r="H206" s="9">
        <f t="shared" si="29"/>
        <v>62.54230769230769</v>
      </c>
      <c r="I206" s="9">
        <f t="shared" si="30"/>
        <v>62.55175514702179</v>
      </c>
      <c r="J206" s="5">
        <v>4.4</v>
      </c>
      <c r="K206" s="8">
        <f t="shared" si="26"/>
        <v>30.933760000000003</v>
      </c>
      <c r="L206" s="6">
        <f t="shared" si="31"/>
        <v>34.5</v>
      </c>
      <c r="M206" s="9">
        <f t="shared" si="27"/>
        <v>42.172383755093506</v>
      </c>
      <c r="O206" s="15"/>
    </row>
    <row r="207" spans="1:15" ht="12.75">
      <c r="A207" t="s">
        <v>37</v>
      </c>
      <c r="B207" s="3" t="s">
        <v>145</v>
      </c>
      <c r="C207">
        <v>50</v>
      </c>
      <c r="D207">
        <v>0.43</v>
      </c>
      <c r="E207">
        <v>19.5</v>
      </c>
      <c r="F207" s="5">
        <v>0.707</v>
      </c>
      <c r="G207" s="7">
        <f t="shared" si="28"/>
        <v>11.44804396902356</v>
      </c>
      <c r="H207" s="6">
        <f t="shared" si="29"/>
        <v>82.2093023255814</v>
      </c>
      <c r="I207" s="6">
        <f t="shared" si="30"/>
        <v>82.22172061792551</v>
      </c>
      <c r="J207" s="5">
        <v>4.4</v>
      </c>
      <c r="K207" s="8">
        <f t="shared" si="26"/>
        <v>15.864420000000003</v>
      </c>
      <c r="L207" s="6">
        <f t="shared" si="31"/>
        <v>45.348837209302324</v>
      </c>
      <c r="M207" s="6">
        <f t="shared" si="27"/>
        <v>55.43387146776699</v>
      </c>
      <c r="O207" s="15"/>
    </row>
    <row r="208" spans="1:15" ht="12.75">
      <c r="A208" t="s">
        <v>37</v>
      </c>
      <c r="B208" s="3" t="s">
        <v>148</v>
      </c>
      <c r="C208">
        <v>54</v>
      </c>
      <c r="D208">
        <v>0.45</v>
      </c>
      <c r="E208">
        <v>20.3</v>
      </c>
      <c r="F208" s="5">
        <v>0.707</v>
      </c>
      <c r="G208" s="8">
        <f t="shared" si="28"/>
        <v>13.824663947079028</v>
      </c>
      <c r="H208" s="9">
        <f t="shared" si="29"/>
        <v>84.83999999999999</v>
      </c>
      <c r="I208" s="9">
        <f t="shared" si="30"/>
        <v>84.85281567769911</v>
      </c>
      <c r="J208" s="5">
        <v>4.4</v>
      </c>
      <c r="K208" s="8">
        <f t="shared" si="26"/>
        <v>18.087300000000003</v>
      </c>
      <c r="L208" s="6">
        <f t="shared" si="31"/>
        <v>46.800000000000004</v>
      </c>
      <c r="M208" s="6">
        <f t="shared" si="27"/>
        <v>57.20775535473553</v>
      </c>
      <c r="O208" s="15"/>
    </row>
    <row r="209" spans="1:13" ht="12.75">
      <c r="A209" t="s">
        <v>37</v>
      </c>
      <c r="B209" s="3" t="s">
        <v>146</v>
      </c>
      <c r="C209">
        <v>49</v>
      </c>
      <c r="D209">
        <v>0.38</v>
      </c>
      <c r="E209">
        <v>24.1</v>
      </c>
      <c r="F209" s="5">
        <v>0.707</v>
      </c>
      <c r="G209" s="8">
        <f t="shared" si="28"/>
        <v>9.79054660443552</v>
      </c>
      <c r="H209" s="9">
        <f t="shared" si="29"/>
        <v>91.16578947368421</v>
      </c>
      <c r="I209" s="9">
        <f t="shared" si="30"/>
        <v>91.1795607062995</v>
      </c>
      <c r="J209" s="5">
        <v>4.4</v>
      </c>
      <c r="K209" s="8">
        <f t="shared" si="26"/>
        <v>15.312176000000003</v>
      </c>
      <c r="L209" s="6">
        <f t="shared" si="31"/>
        <v>50.28947368421053</v>
      </c>
      <c r="M209" s="6">
        <f t="shared" si="27"/>
        <v>61.473245885571075</v>
      </c>
    </row>
    <row r="210" spans="1:15" ht="12.75">
      <c r="A210" t="s">
        <v>37</v>
      </c>
      <c r="B210" s="3" t="s">
        <v>147</v>
      </c>
      <c r="C210">
        <v>47</v>
      </c>
      <c r="D210">
        <v>0.35</v>
      </c>
      <c r="E210">
        <v>20.7</v>
      </c>
      <c r="F210" s="5">
        <v>0.707</v>
      </c>
      <c r="G210" s="8">
        <f t="shared" si="28"/>
        <v>6.719906505648617</v>
      </c>
      <c r="H210" s="9">
        <f t="shared" si="29"/>
        <v>94.94</v>
      </c>
      <c r="I210" s="9">
        <f t="shared" si="30"/>
        <v>94.95434135361569</v>
      </c>
      <c r="J210" s="5">
        <v>4.4</v>
      </c>
      <c r="K210" s="8">
        <f t="shared" si="26"/>
        <v>11.157299999999998</v>
      </c>
      <c r="L210" s="6">
        <f t="shared" si="31"/>
        <v>52.37142857142858</v>
      </c>
      <c r="M210" s="6">
        <f t="shared" si="27"/>
        <v>64.0182024207755</v>
      </c>
      <c r="O210" s="15"/>
    </row>
    <row r="211" spans="1:13" ht="12.75">
      <c r="A211" t="s">
        <v>37</v>
      </c>
      <c r="B211" s="3" t="s">
        <v>156</v>
      </c>
      <c r="C211">
        <v>52</v>
      </c>
      <c r="D211">
        <v>0.32</v>
      </c>
      <c r="E211">
        <v>8.2</v>
      </c>
      <c r="F211" s="5">
        <v>0.707</v>
      </c>
      <c r="G211" s="7">
        <f t="shared" si="28"/>
        <v>2.112673575729214</v>
      </c>
      <c r="H211" s="6">
        <f t="shared" si="29"/>
        <v>114.88749999999999</v>
      </c>
      <c r="I211" s="6">
        <f t="shared" si="30"/>
        <v>114.90485456355088</v>
      </c>
      <c r="J211" s="5">
        <v>4.4</v>
      </c>
      <c r="K211" s="8">
        <f t="shared" si="26"/>
        <v>3.694592</v>
      </c>
      <c r="L211" s="6">
        <f t="shared" si="31"/>
        <v>63.375</v>
      </c>
      <c r="M211" s="6">
        <f t="shared" si="27"/>
        <v>77.46883537620437</v>
      </c>
    </row>
    <row r="212" spans="1:13" ht="12.75">
      <c r="A212" t="s">
        <v>37</v>
      </c>
      <c r="B212" t="s">
        <v>70</v>
      </c>
      <c r="C212">
        <v>90</v>
      </c>
      <c r="D212">
        <v>0.37</v>
      </c>
      <c r="E212">
        <v>2.1</v>
      </c>
      <c r="F212" s="5">
        <v>0.707</v>
      </c>
      <c r="G212" s="8">
        <f t="shared" si="28"/>
        <v>0.792094757114636</v>
      </c>
      <c r="H212" s="9">
        <f t="shared" si="29"/>
        <v>171.97297297297297</v>
      </c>
      <c r="I212" s="9">
        <f t="shared" si="30"/>
        <v>171.99895069803875</v>
      </c>
      <c r="J212" s="5">
        <v>4.4</v>
      </c>
      <c r="K212" s="8">
        <f t="shared" si="26"/>
        <v>1.2649560000000002</v>
      </c>
      <c r="L212" s="6">
        <f t="shared" si="31"/>
        <v>94.86486486486487</v>
      </c>
      <c r="M212" s="6">
        <f t="shared" si="27"/>
        <v>115.96166625959907</v>
      </c>
    </row>
    <row r="213" spans="1:13" ht="12.75">
      <c r="A213" t="s">
        <v>37</v>
      </c>
      <c r="B213" t="s">
        <v>289</v>
      </c>
      <c r="C213">
        <v>26</v>
      </c>
      <c r="D213">
        <v>0.24</v>
      </c>
      <c r="E213">
        <v>423</v>
      </c>
      <c r="F213" s="5">
        <v>0.707</v>
      </c>
      <c r="G213" s="8">
        <f t="shared" si="28"/>
        <v>55.09294537692568</v>
      </c>
      <c r="H213" s="9">
        <f t="shared" si="29"/>
        <v>76.59166666666665</v>
      </c>
      <c r="I213" s="9">
        <f t="shared" si="30"/>
        <v>76.60323637570059</v>
      </c>
      <c r="J213" s="5">
        <v>4.4</v>
      </c>
      <c r="K213" s="8">
        <f t="shared" si="26"/>
        <v>107.20512</v>
      </c>
      <c r="L213" s="6">
        <f t="shared" si="31"/>
        <v>42.25000000000001</v>
      </c>
      <c r="M213" s="6">
        <f t="shared" si="27"/>
        <v>51.64589025080292</v>
      </c>
    </row>
    <row r="214" spans="1:13" ht="12.75">
      <c r="A214" t="s">
        <v>18</v>
      </c>
      <c r="B214" t="s">
        <v>183</v>
      </c>
      <c r="C214">
        <v>20</v>
      </c>
      <c r="D214">
        <v>0.35</v>
      </c>
      <c r="E214">
        <v>162</v>
      </c>
      <c r="F214" s="5">
        <v>0.707</v>
      </c>
      <c r="G214" s="7">
        <f t="shared" si="28"/>
        <v>52.59057265290222</v>
      </c>
      <c r="H214" s="6">
        <f t="shared" si="29"/>
        <v>40.4</v>
      </c>
      <c r="I214" s="6">
        <f t="shared" si="30"/>
        <v>40.40610270366625</v>
      </c>
      <c r="J214" s="5">
        <v>4.4</v>
      </c>
      <c r="K214" s="8">
        <f t="shared" si="26"/>
        <v>87.318</v>
      </c>
      <c r="L214" s="6">
        <f t="shared" si="31"/>
        <v>22.28571428571429</v>
      </c>
      <c r="M214" s="6">
        <f t="shared" si="27"/>
        <v>27.24178826415978</v>
      </c>
    </row>
    <row r="215" spans="1:13" ht="12.75">
      <c r="A215" t="s">
        <v>18</v>
      </c>
      <c r="B215" t="s">
        <v>194</v>
      </c>
      <c r="C215">
        <v>25</v>
      </c>
      <c r="D215">
        <v>0.42</v>
      </c>
      <c r="E215">
        <v>56</v>
      </c>
      <c r="F215" s="5">
        <v>0.707</v>
      </c>
      <c r="G215" s="8">
        <f t="shared" si="28"/>
        <v>30.540827147401906</v>
      </c>
      <c r="H215" s="6">
        <f t="shared" si="29"/>
        <v>42.083333333333336</v>
      </c>
      <c r="I215" s="6">
        <f t="shared" si="30"/>
        <v>42.089690316319015</v>
      </c>
      <c r="J215" s="5">
        <v>4.4</v>
      </c>
      <c r="K215" s="8">
        <f t="shared" si="26"/>
        <v>43.464960000000005</v>
      </c>
      <c r="L215" s="6">
        <f t="shared" si="31"/>
        <v>23.214285714285715</v>
      </c>
      <c r="M215" s="6">
        <f t="shared" si="27"/>
        <v>28.376862775166433</v>
      </c>
    </row>
    <row r="216" spans="1:13" ht="12.75">
      <c r="A216" t="s">
        <v>18</v>
      </c>
      <c r="B216" t="s">
        <v>131</v>
      </c>
      <c r="C216">
        <v>20</v>
      </c>
      <c r="D216">
        <v>0.33</v>
      </c>
      <c r="E216">
        <v>171</v>
      </c>
      <c r="F216" s="5">
        <v>0.707</v>
      </c>
      <c r="G216" s="7">
        <f t="shared" si="28"/>
        <v>47.63255565303916</v>
      </c>
      <c r="H216" s="6">
        <f t="shared" si="29"/>
        <v>42.848484848484844</v>
      </c>
      <c r="I216" s="6">
        <f t="shared" si="30"/>
        <v>42.85495741297935</v>
      </c>
      <c r="J216" s="5">
        <v>4.4</v>
      </c>
      <c r="K216" s="8">
        <f t="shared" si="26"/>
        <v>81.93636000000001</v>
      </c>
      <c r="L216" s="6">
        <f t="shared" si="31"/>
        <v>23.636363636363637</v>
      </c>
      <c r="M216" s="6">
        <f t="shared" si="27"/>
        <v>28.89280573471492</v>
      </c>
    </row>
    <row r="217" spans="1:13" ht="12.75">
      <c r="A217" t="s">
        <v>18</v>
      </c>
      <c r="B217" t="s">
        <v>106</v>
      </c>
      <c r="C217">
        <v>25</v>
      </c>
      <c r="D217">
        <v>0.39</v>
      </c>
      <c r="E217">
        <v>169</v>
      </c>
      <c r="F217" s="5">
        <v>0.707</v>
      </c>
      <c r="G217" s="7">
        <f t="shared" si="28"/>
        <v>73.91796957000598</v>
      </c>
      <c r="H217" s="6">
        <f t="shared" si="29"/>
        <v>45.32051282051282</v>
      </c>
      <c r="I217" s="6">
        <f t="shared" si="30"/>
        <v>45.3273588021897</v>
      </c>
      <c r="J217" s="5">
        <v>4.4</v>
      </c>
      <c r="K217" s="8">
        <f t="shared" si="26"/>
        <v>113.10156</v>
      </c>
      <c r="L217" s="6">
        <f t="shared" si="31"/>
        <v>25</v>
      </c>
      <c r="M217" s="6">
        <f t="shared" si="27"/>
        <v>30.55969837325616</v>
      </c>
    </row>
    <row r="218" spans="1:13" ht="12.75">
      <c r="A218" t="s">
        <v>18</v>
      </c>
      <c r="B218" t="s">
        <v>99</v>
      </c>
      <c r="C218">
        <v>29</v>
      </c>
      <c r="D218">
        <v>0.41</v>
      </c>
      <c r="E218">
        <v>97</v>
      </c>
      <c r="F218" s="5">
        <v>0.707</v>
      </c>
      <c r="G218" s="8">
        <f t="shared" si="28"/>
        <v>49.15071334050744</v>
      </c>
      <c r="H218" s="6">
        <f t="shared" si="29"/>
        <v>50.00731707317073</v>
      </c>
      <c r="I218" s="6">
        <f t="shared" si="30"/>
        <v>50.0148710295381</v>
      </c>
      <c r="J218" s="5">
        <v>4.4</v>
      </c>
      <c r="K218" s="8">
        <f t="shared" si="26"/>
        <v>71.74508</v>
      </c>
      <c r="L218" s="6">
        <f t="shared" si="31"/>
        <v>27.58536585365854</v>
      </c>
      <c r="M218" s="6">
        <f t="shared" si="27"/>
        <v>33.720018400148994</v>
      </c>
    </row>
    <row r="219" spans="1:13" ht="12.75">
      <c r="A219" t="s">
        <v>18</v>
      </c>
      <c r="B219" t="s">
        <v>76</v>
      </c>
      <c r="C219">
        <v>23</v>
      </c>
      <c r="D219">
        <v>0.32</v>
      </c>
      <c r="E219">
        <v>112</v>
      </c>
      <c r="F219" s="5">
        <v>0.707</v>
      </c>
      <c r="G219" s="7">
        <f t="shared" si="28"/>
        <v>28.85602932703317</v>
      </c>
      <c r="H219" s="6">
        <f t="shared" si="29"/>
        <v>50.815625</v>
      </c>
      <c r="I219" s="6">
        <f t="shared" si="30"/>
        <v>50.8233010569552</v>
      </c>
      <c r="J219" s="5">
        <v>4.4</v>
      </c>
      <c r="K219" s="8">
        <f t="shared" si="26"/>
        <v>50.46272000000001</v>
      </c>
      <c r="L219" s="6">
        <f t="shared" si="31"/>
        <v>28.03125</v>
      </c>
      <c r="M219" s="6">
        <f t="shared" si="27"/>
        <v>34.26506180101347</v>
      </c>
    </row>
    <row r="220" spans="1:13" ht="12.75">
      <c r="A220" t="s">
        <v>18</v>
      </c>
      <c r="B220" t="s">
        <v>63</v>
      </c>
      <c r="C220">
        <v>21</v>
      </c>
      <c r="D220">
        <v>0.27</v>
      </c>
      <c r="E220">
        <v>93</v>
      </c>
      <c r="F220" s="5">
        <v>0.707</v>
      </c>
      <c r="G220" s="7">
        <f t="shared" si="28"/>
        <v>15.879414168905425</v>
      </c>
      <c r="H220" s="6">
        <f t="shared" si="29"/>
        <v>54.98888888888888</v>
      </c>
      <c r="I220" s="6">
        <f t="shared" si="30"/>
        <v>54.99719534665683</v>
      </c>
      <c r="J220" s="5">
        <v>4.4</v>
      </c>
      <c r="K220" s="8">
        <f t="shared" si="26"/>
        <v>29.830680000000008</v>
      </c>
      <c r="L220" s="6">
        <f t="shared" si="31"/>
        <v>30.33333333333333</v>
      </c>
      <c r="M220" s="6">
        <f t="shared" si="27"/>
        <v>37.07910069288414</v>
      </c>
    </row>
    <row r="221" spans="1:13" ht="12.75">
      <c r="A221" t="s">
        <v>18</v>
      </c>
      <c r="B221" t="s">
        <v>184</v>
      </c>
      <c r="C221">
        <v>31</v>
      </c>
      <c r="D221">
        <v>0.39</v>
      </c>
      <c r="E221">
        <v>87</v>
      </c>
      <c r="F221" s="5">
        <v>0.707</v>
      </c>
      <c r="G221" s="7">
        <f t="shared" si="28"/>
        <v>38.052445873316685</v>
      </c>
      <c r="H221" s="6">
        <f t="shared" si="29"/>
        <v>56.19743589743589</v>
      </c>
      <c r="I221" s="6">
        <f t="shared" si="30"/>
        <v>56.20592491471522</v>
      </c>
      <c r="J221" s="5">
        <v>4.4</v>
      </c>
      <c r="K221" s="8">
        <f t="shared" si="26"/>
        <v>58.22388</v>
      </c>
      <c r="L221" s="6">
        <f t="shared" si="31"/>
        <v>31</v>
      </c>
      <c r="M221" s="6">
        <f t="shared" si="27"/>
        <v>37.89402598283765</v>
      </c>
    </row>
    <row r="222" spans="1:13" ht="12.75">
      <c r="A222" t="s">
        <v>18</v>
      </c>
      <c r="B222" t="s">
        <v>21</v>
      </c>
      <c r="C222">
        <v>20</v>
      </c>
      <c r="D222">
        <v>0.24</v>
      </c>
      <c r="E222">
        <v>108</v>
      </c>
      <c r="F222" s="5">
        <v>0.707</v>
      </c>
      <c r="G222" s="7">
        <f t="shared" si="28"/>
        <v>14.066283926023576</v>
      </c>
      <c r="H222" s="6">
        <f t="shared" si="29"/>
        <v>58.916666666666664</v>
      </c>
      <c r="I222" s="6">
        <f t="shared" si="30"/>
        <v>58.92556644284661</v>
      </c>
      <c r="J222" s="5">
        <v>4.4</v>
      </c>
      <c r="K222" s="8">
        <f t="shared" si="26"/>
        <v>27.37152</v>
      </c>
      <c r="L222" s="6">
        <f t="shared" si="31"/>
        <v>32.50000000000001</v>
      </c>
      <c r="M222" s="6">
        <f t="shared" si="27"/>
        <v>39.72760788523301</v>
      </c>
    </row>
    <row r="223" spans="1:13" ht="12.75">
      <c r="A223" t="s">
        <v>18</v>
      </c>
      <c r="B223" t="s">
        <v>19</v>
      </c>
      <c r="C223">
        <v>29</v>
      </c>
      <c r="D223">
        <v>0.34</v>
      </c>
      <c r="E223">
        <v>129</v>
      </c>
      <c r="F223" s="5">
        <v>0.707</v>
      </c>
      <c r="G223" s="7">
        <f t="shared" si="28"/>
        <v>38.80920965311557</v>
      </c>
      <c r="H223" s="6">
        <f t="shared" si="29"/>
        <v>60.30294117647058</v>
      </c>
      <c r="I223" s="6">
        <f t="shared" si="30"/>
        <v>60.312050359148884</v>
      </c>
      <c r="J223" s="5">
        <v>4.4</v>
      </c>
      <c r="K223" s="8">
        <f t="shared" si="26"/>
        <v>65.61456000000001</v>
      </c>
      <c r="L223" s="6">
        <f t="shared" si="31"/>
        <v>33.26470588235294</v>
      </c>
      <c r="M223" s="6">
        <f t="shared" si="27"/>
        <v>40.66237512959143</v>
      </c>
    </row>
    <row r="224" spans="1:13" ht="12.75">
      <c r="A224" t="s">
        <v>18</v>
      </c>
      <c r="B224" t="s">
        <v>91</v>
      </c>
      <c r="C224">
        <v>30</v>
      </c>
      <c r="D224">
        <v>0.35</v>
      </c>
      <c r="E224">
        <v>134</v>
      </c>
      <c r="F224" s="5">
        <v>0.707</v>
      </c>
      <c r="G224" s="8">
        <f t="shared" si="28"/>
        <v>43.50084404622776</v>
      </c>
      <c r="H224" s="9">
        <f t="shared" si="29"/>
        <v>60.599999999999994</v>
      </c>
      <c r="I224" s="9">
        <f t="shared" si="30"/>
        <v>60.60915405549937</v>
      </c>
      <c r="J224" s="5">
        <v>4.4</v>
      </c>
      <c r="K224" s="8">
        <f t="shared" si="26"/>
        <v>72.22599999999998</v>
      </c>
      <c r="L224" s="6">
        <f t="shared" si="31"/>
        <v>33.42857142857143</v>
      </c>
      <c r="M224" s="6">
        <f t="shared" si="27"/>
        <v>40.86268239623968</v>
      </c>
    </row>
    <row r="225" spans="1:13" ht="12.75">
      <c r="A225" t="s">
        <v>18</v>
      </c>
      <c r="B225" t="s">
        <v>20</v>
      </c>
      <c r="C225">
        <v>25</v>
      </c>
      <c r="D225">
        <v>0.28</v>
      </c>
      <c r="E225">
        <v>164</v>
      </c>
      <c r="F225" s="5">
        <v>0.707</v>
      </c>
      <c r="G225" s="7">
        <f t="shared" si="28"/>
        <v>30.50808045576097</v>
      </c>
      <c r="H225" s="6">
        <f t="shared" si="29"/>
        <v>63.125</v>
      </c>
      <c r="I225" s="6">
        <f t="shared" si="30"/>
        <v>63.13453547447851</v>
      </c>
      <c r="J225" s="5">
        <v>4.4</v>
      </c>
      <c r="K225" s="8">
        <f aca="true" t="shared" si="32" ref="K225:K245">J225*E225*D225*D225</f>
        <v>56.57344000000001</v>
      </c>
      <c r="L225" s="6">
        <f t="shared" si="31"/>
        <v>34.82142857142857</v>
      </c>
      <c r="M225" s="6">
        <f aca="true" t="shared" si="33" ref="M225:M245">C225*SQRT(E225/K225)</f>
        <v>42.56529416274965</v>
      </c>
    </row>
    <row r="226" spans="1:13" ht="12.75">
      <c r="A226" t="s">
        <v>18</v>
      </c>
      <c r="B226" t="s">
        <v>31</v>
      </c>
      <c r="C226">
        <v>42</v>
      </c>
      <c r="D226">
        <v>0.47</v>
      </c>
      <c r="E226">
        <v>32</v>
      </c>
      <c r="F226" s="5">
        <v>0.707</v>
      </c>
      <c r="G226" s="8">
        <f t="shared" si="28"/>
        <v>25.340832912109388</v>
      </c>
      <c r="H226" s="6">
        <f t="shared" si="29"/>
        <v>63.17872340425532</v>
      </c>
      <c r="I226" s="6">
        <f t="shared" si="30"/>
        <v>63.18826699403127</v>
      </c>
      <c r="J226" s="5">
        <v>4.4</v>
      </c>
      <c r="K226" s="8">
        <f t="shared" si="32"/>
        <v>31.102719999999998</v>
      </c>
      <c r="L226" s="6">
        <f t="shared" si="31"/>
        <v>34.851063829787236</v>
      </c>
      <c r="M226" s="6">
        <f t="shared" si="33"/>
        <v>42.60151994501582</v>
      </c>
    </row>
    <row r="227" spans="1:15" ht="12.75">
      <c r="A227" t="s">
        <v>18</v>
      </c>
      <c r="B227" t="s">
        <v>195</v>
      </c>
      <c r="C227">
        <v>26</v>
      </c>
      <c r="D227">
        <v>0.27</v>
      </c>
      <c r="E227">
        <v>40</v>
      </c>
      <c r="F227" s="5">
        <v>0.707</v>
      </c>
      <c r="G227" s="8">
        <f t="shared" si="28"/>
        <v>6.829855556518463</v>
      </c>
      <c r="H227" s="6">
        <f t="shared" si="29"/>
        <v>68.08148148148148</v>
      </c>
      <c r="I227" s="6">
        <f t="shared" si="30"/>
        <v>68.09176566728941</v>
      </c>
      <c r="J227" s="5">
        <v>4.4</v>
      </c>
      <c r="K227" s="8">
        <f t="shared" si="32"/>
        <v>12.830400000000001</v>
      </c>
      <c r="L227" s="6">
        <f t="shared" si="31"/>
        <v>37.55555555555556</v>
      </c>
      <c r="M227" s="6">
        <f t="shared" si="33"/>
        <v>45.9074580007137</v>
      </c>
      <c r="O227" s="15"/>
    </row>
    <row r="228" spans="1:13" ht="12.75">
      <c r="A228" t="s">
        <v>18</v>
      </c>
      <c r="B228" t="s">
        <v>212</v>
      </c>
      <c r="C228">
        <v>32</v>
      </c>
      <c r="D228">
        <v>0.33</v>
      </c>
      <c r="E228">
        <v>18</v>
      </c>
      <c r="F228" s="5">
        <v>0.707</v>
      </c>
      <c r="G228" s="8">
        <f t="shared" si="28"/>
        <v>5.013953226635701</v>
      </c>
      <c r="H228" s="6">
        <f t="shared" si="29"/>
        <v>68.55757575757575</v>
      </c>
      <c r="I228" s="6">
        <f t="shared" si="30"/>
        <v>68.56793186076696</v>
      </c>
      <c r="J228" s="5">
        <v>4.4</v>
      </c>
      <c r="K228" s="8">
        <f t="shared" si="32"/>
        <v>8.624880000000001</v>
      </c>
      <c r="L228" s="6">
        <f t="shared" si="31"/>
        <v>37.81818181818182</v>
      </c>
      <c r="M228" s="6">
        <f t="shared" si="33"/>
        <v>46.22848917554387</v>
      </c>
    </row>
    <row r="229" spans="1:13" ht="12.75">
      <c r="A229" t="s">
        <v>18</v>
      </c>
      <c r="B229" t="s">
        <v>116</v>
      </c>
      <c r="C229">
        <v>29</v>
      </c>
      <c r="D229">
        <v>0.29</v>
      </c>
      <c r="E229">
        <v>103</v>
      </c>
      <c r="F229" s="5">
        <v>0.707</v>
      </c>
      <c r="G229" s="8">
        <f t="shared" si="28"/>
        <v>20.835407902364167</v>
      </c>
      <c r="H229" s="6">
        <f t="shared" si="29"/>
        <v>70.7</v>
      </c>
      <c r="I229" s="6">
        <f t="shared" si="30"/>
        <v>70.71067973141594</v>
      </c>
      <c r="J229" s="5">
        <v>4.4</v>
      </c>
      <c r="K229" s="8">
        <f t="shared" si="32"/>
        <v>38.11412</v>
      </c>
      <c r="L229" s="6">
        <f t="shared" si="31"/>
        <v>39.00000000000001</v>
      </c>
      <c r="M229" s="6">
        <f t="shared" si="33"/>
        <v>47.67312946227962</v>
      </c>
    </row>
    <row r="230" spans="1:13" ht="12.75">
      <c r="A230" t="s">
        <v>18</v>
      </c>
      <c r="B230" t="s">
        <v>214</v>
      </c>
      <c r="C230">
        <v>39</v>
      </c>
      <c r="D230">
        <v>0.36</v>
      </c>
      <c r="E230">
        <v>16</v>
      </c>
      <c r="F230" s="5">
        <v>0.707</v>
      </c>
      <c r="G230" s="8">
        <f t="shared" si="28"/>
        <v>5.600555301972458</v>
      </c>
      <c r="H230" s="6">
        <f t="shared" si="29"/>
        <v>76.59166666666665</v>
      </c>
      <c r="I230" s="6">
        <f t="shared" si="30"/>
        <v>76.60323637570059</v>
      </c>
      <c r="J230" s="5">
        <v>4.4</v>
      </c>
      <c r="K230" s="8">
        <f t="shared" si="32"/>
        <v>9.12384</v>
      </c>
      <c r="L230" s="6">
        <f t="shared" si="31"/>
        <v>42.25000000000001</v>
      </c>
      <c r="M230" s="6">
        <f t="shared" si="33"/>
        <v>51.64589025080292</v>
      </c>
    </row>
    <row r="231" spans="1:13" ht="12.75">
      <c r="A231" t="s">
        <v>18</v>
      </c>
      <c r="B231" t="s">
        <v>261</v>
      </c>
      <c r="C231">
        <v>33</v>
      </c>
      <c r="D231">
        <v>0.3</v>
      </c>
      <c r="E231">
        <v>72</v>
      </c>
      <c r="F231" s="5">
        <v>0.707</v>
      </c>
      <c r="G231" s="7">
        <f t="shared" si="28"/>
        <v>15.810701014275992</v>
      </c>
      <c r="H231" s="6">
        <f t="shared" si="29"/>
        <v>77.77</v>
      </c>
      <c r="I231" s="6">
        <f t="shared" si="30"/>
        <v>77.78174770455753</v>
      </c>
      <c r="J231" s="5">
        <v>4.4</v>
      </c>
      <c r="K231" s="8">
        <f t="shared" si="32"/>
        <v>28.512</v>
      </c>
      <c r="L231" s="6">
        <f t="shared" si="31"/>
        <v>42.900000000000006</v>
      </c>
      <c r="M231" s="6">
        <f t="shared" si="33"/>
        <v>52.44044240850758</v>
      </c>
    </row>
    <row r="232" spans="1:15" ht="12.75">
      <c r="A232" t="s">
        <v>18</v>
      </c>
      <c r="B232" t="s">
        <v>174</v>
      </c>
      <c r="C232">
        <v>36</v>
      </c>
      <c r="D232">
        <v>0.32</v>
      </c>
      <c r="E232">
        <v>25</v>
      </c>
      <c r="F232" s="5">
        <v>0.707</v>
      </c>
      <c r="G232" s="8">
        <f t="shared" si="28"/>
        <v>6.441077974784189</v>
      </c>
      <c r="H232" s="9">
        <f t="shared" si="29"/>
        <v>79.5375</v>
      </c>
      <c r="I232" s="9">
        <f t="shared" si="30"/>
        <v>79.54951469784292</v>
      </c>
      <c r="J232" s="5">
        <v>4.4</v>
      </c>
      <c r="K232" s="8">
        <f t="shared" si="32"/>
        <v>11.264000000000001</v>
      </c>
      <c r="L232" s="6">
        <f t="shared" si="31"/>
        <v>43.875</v>
      </c>
      <c r="M232" s="6">
        <f t="shared" si="33"/>
        <v>53.632270645064565</v>
      </c>
      <c r="O232" s="15"/>
    </row>
    <row r="233" spans="1:13" ht="12.75">
      <c r="A233" t="s">
        <v>18</v>
      </c>
      <c r="B233" t="s">
        <v>100</v>
      </c>
      <c r="C233">
        <v>35</v>
      </c>
      <c r="D233">
        <v>0.31</v>
      </c>
      <c r="E233">
        <v>33</v>
      </c>
      <c r="F233" s="5">
        <v>0.707</v>
      </c>
      <c r="G233" s="7">
        <f t="shared" si="28"/>
        <v>7.854632457294011</v>
      </c>
      <c r="H233" s="6">
        <f t="shared" si="29"/>
        <v>79.82258064516128</v>
      </c>
      <c r="I233" s="6">
        <f t="shared" si="30"/>
        <v>79.83463840643734</v>
      </c>
      <c r="J233" s="5">
        <v>4.4</v>
      </c>
      <c r="K233" s="8">
        <f t="shared" si="32"/>
        <v>13.953720000000002</v>
      </c>
      <c r="L233" s="6">
        <f t="shared" si="31"/>
        <v>44.03225806451613</v>
      </c>
      <c r="M233" s="6">
        <f t="shared" si="33"/>
        <v>53.82450100579956</v>
      </c>
    </row>
    <row r="234" spans="1:13" ht="12.75">
      <c r="A234" t="s">
        <v>18</v>
      </c>
      <c r="B234" t="s">
        <v>34</v>
      </c>
      <c r="C234">
        <v>34</v>
      </c>
      <c r="D234">
        <v>0.3</v>
      </c>
      <c r="E234">
        <v>82</v>
      </c>
      <c r="F234" s="5">
        <v>0.707</v>
      </c>
      <c r="G234" s="8">
        <f t="shared" si="28"/>
        <v>18.00663171070321</v>
      </c>
      <c r="H234" s="6">
        <f t="shared" si="29"/>
        <v>80.12666666666667</v>
      </c>
      <c r="I234" s="6">
        <f t="shared" si="30"/>
        <v>80.13877036227139</v>
      </c>
      <c r="J234" s="5">
        <v>4.4</v>
      </c>
      <c r="K234" s="8">
        <f t="shared" si="32"/>
        <v>32.471999999999994</v>
      </c>
      <c r="L234" s="6">
        <f t="shared" si="31"/>
        <v>44.2</v>
      </c>
      <c r="M234" s="6">
        <f t="shared" si="33"/>
        <v>54.029546723916894</v>
      </c>
    </row>
    <row r="235" spans="1:13" ht="12.75">
      <c r="A235" t="s">
        <v>18</v>
      </c>
      <c r="B235" t="s">
        <v>101</v>
      </c>
      <c r="C235">
        <v>37</v>
      </c>
      <c r="D235">
        <v>0.32</v>
      </c>
      <c r="E235">
        <v>32</v>
      </c>
      <c r="F235" s="5">
        <v>0.707</v>
      </c>
      <c r="G235" s="7">
        <f t="shared" si="28"/>
        <v>8.244579807723763</v>
      </c>
      <c r="H235" s="6">
        <f t="shared" si="29"/>
        <v>81.74687499999999</v>
      </c>
      <c r="I235" s="6">
        <f t="shared" si="30"/>
        <v>81.75922343944967</v>
      </c>
      <c r="J235" s="5">
        <v>4.4</v>
      </c>
      <c r="K235" s="8">
        <f t="shared" si="32"/>
        <v>14.417920000000002</v>
      </c>
      <c r="L235" s="6">
        <f t="shared" si="31"/>
        <v>45.09375</v>
      </c>
      <c r="M235" s="6">
        <f t="shared" si="33"/>
        <v>55.1220559407608</v>
      </c>
    </row>
    <row r="236" spans="1:13" ht="12.75">
      <c r="A236" t="s">
        <v>18</v>
      </c>
      <c r="B236" t="s">
        <v>213</v>
      </c>
      <c r="C236">
        <v>43</v>
      </c>
      <c r="D236">
        <v>0.37</v>
      </c>
      <c r="E236">
        <v>22</v>
      </c>
      <c r="F236" s="5">
        <v>0.707</v>
      </c>
      <c r="G236" s="8">
        <f t="shared" si="28"/>
        <v>8.298135550724757</v>
      </c>
      <c r="H236" s="9">
        <f t="shared" si="29"/>
        <v>82.16486486486487</v>
      </c>
      <c r="I236" s="9">
        <f t="shared" si="30"/>
        <v>82.17727644461853</v>
      </c>
      <c r="J236" s="5">
        <v>4.4</v>
      </c>
      <c r="K236" s="8">
        <f t="shared" si="32"/>
        <v>13.25192</v>
      </c>
      <c r="L236" s="6">
        <f t="shared" si="31"/>
        <v>45.32432432432432</v>
      </c>
      <c r="M236" s="6">
        <f t="shared" si="33"/>
        <v>55.40390721291955</v>
      </c>
    </row>
    <row r="237" spans="1:13" ht="12.75">
      <c r="A237" t="s">
        <v>18</v>
      </c>
      <c r="B237" t="s">
        <v>155</v>
      </c>
      <c r="C237">
        <v>44</v>
      </c>
      <c r="D237">
        <v>0.35</v>
      </c>
      <c r="E237">
        <v>12</v>
      </c>
      <c r="F237" s="5">
        <v>0.707</v>
      </c>
      <c r="G237" s="8">
        <f t="shared" si="28"/>
        <v>3.8955979742890534</v>
      </c>
      <c r="H237" s="6">
        <f t="shared" si="29"/>
        <v>88.88</v>
      </c>
      <c r="I237" s="6">
        <f t="shared" si="30"/>
        <v>88.89342594806574</v>
      </c>
      <c r="J237" s="5">
        <v>4.4</v>
      </c>
      <c r="K237" s="8">
        <f t="shared" si="32"/>
        <v>6.468</v>
      </c>
      <c r="L237" s="6">
        <f t="shared" si="31"/>
        <v>49.02857142857143</v>
      </c>
      <c r="M237" s="6">
        <f t="shared" si="33"/>
        <v>59.93193418115152</v>
      </c>
    </row>
    <row r="238" spans="1:13" ht="12.75">
      <c r="A238" t="s">
        <v>18</v>
      </c>
      <c r="B238" t="s">
        <v>22</v>
      </c>
      <c r="C238">
        <v>44</v>
      </c>
      <c r="D238">
        <v>0.34</v>
      </c>
      <c r="E238">
        <v>14</v>
      </c>
      <c r="F238" s="5">
        <v>0.707</v>
      </c>
      <c r="G238" s="7">
        <f t="shared" si="28"/>
        <v>4.2118522104156435</v>
      </c>
      <c r="H238" s="6">
        <f t="shared" si="29"/>
        <v>91.49411764705881</v>
      </c>
      <c r="I238" s="6">
        <f t="shared" si="30"/>
        <v>91.50793847595003</v>
      </c>
      <c r="J238" s="5">
        <v>4.4</v>
      </c>
      <c r="K238" s="8">
        <f t="shared" si="32"/>
        <v>7.120960000000003</v>
      </c>
      <c r="L238" s="6">
        <f t="shared" si="31"/>
        <v>50.470588235294116</v>
      </c>
      <c r="M238" s="6">
        <f t="shared" si="33"/>
        <v>61.694638127655956</v>
      </c>
    </row>
    <row r="239" spans="1:13" ht="12.75">
      <c r="A239" t="s">
        <v>18</v>
      </c>
      <c r="B239" t="s">
        <v>285</v>
      </c>
      <c r="C239">
        <v>44</v>
      </c>
      <c r="D239">
        <v>0.32</v>
      </c>
      <c r="E239">
        <v>15</v>
      </c>
      <c r="F239" s="5">
        <v>0.707</v>
      </c>
      <c r="G239" s="7">
        <f t="shared" si="28"/>
        <v>3.8646467848705135</v>
      </c>
      <c r="H239" s="6">
        <f t="shared" si="29"/>
        <v>97.21249999999999</v>
      </c>
      <c r="I239" s="6">
        <f t="shared" si="30"/>
        <v>97.2271846306969</v>
      </c>
      <c r="J239" s="5">
        <v>4.4</v>
      </c>
      <c r="K239" s="8">
        <f t="shared" si="32"/>
        <v>6.758400000000001</v>
      </c>
      <c r="L239" s="6">
        <f t="shared" si="31"/>
        <v>53.625</v>
      </c>
      <c r="M239" s="6">
        <f t="shared" si="33"/>
        <v>65.55055301063446</v>
      </c>
    </row>
    <row r="240" spans="1:13" ht="12.75">
      <c r="A240" t="s">
        <v>18</v>
      </c>
      <c r="B240" t="s">
        <v>260</v>
      </c>
      <c r="C240">
        <v>36</v>
      </c>
      <c r="D240">
        <v>0.24</v>
      </c>
      <c r="E240">
        <v>78</v>
      </c>
      <c r="F240" s="5">
        <v>0.5</v>
      </c>
      <c r="G240" s="7">
        <f t="shared" si="28"/>
        <v>23.351351351351347</v>
      </c>
      <c r="H240" s="6">
        <f t="shared" si="29"/>
        <v>75</v>
      </c>
      <c r="I240" s="6">
        <f t="shared" si="30"/>
        <v>116.53304805225281</v>
      </c>
      <c r="J240" s="5">
        <v>4.4</v>
      </c>
      <c r="K240" s="8">
        <f t="shared" si="32"/>
        <v>19.768320000000003</v>
      </c>
      <c r="L240" s="6">
        <f t="shared" si="31"/>
        <v>58.50000000000001</v>
      </c>
      <c r="M240" s="6">
        <f t="shared" si="33"/>
        <v>71.50969419341942</v>
      </c>
    </row>
    <row r="241" spans="1:13" ht="12.75">
      <c r="A241" t="s">
        <v>18</v>
      </c>
      <c r="B241" t="s">
        <v>108</v>
      </c>
      <c r="C241">
        <v>67</v>
      </c>
      <c r="D241">
        <v>0.4</v>
      </c>
      <c r="E241">
        <v>6</v>
      </c>
      <c r="F241" s="5">
        <v>0.707</v>
      </c>
      <c r="G241" s="8">
        <f t="shared" si="28"/>
        <v>2.8247839481652153</v>
      </c>
      <c r="H241" s="6">
        <f t="shared" si="29"/>
        <v>118.4225</v>
      </c>
      <c r="I241" s="6">
        <f t="shared" si="30"/>
        <v>118.4403885501217</v>
      </c>
      <c r="J241" s="5">
        <v>4.4</v>
      </c>
      <c r="K241" s="8">
        <f t="shared" si="32"/>
        <v>4.224000000000001</v>
      </c>
      <c r="L241" s="6">
        <f t="shared" si="31"/>
        <v>65.325</v>
      </c>
      <c r="M241" s="6">
        <f t="shared" si="33"/>
        <v>79.85249184931835</v>
      </c>
    </row>
    <row r="242" spans="1:13" ht="12.75">
      <c r="A242" t="s">
        <v>18</v>
      </c>
      <c r="B242" t="s">
        <v>75</v>
      </c>
      <c r="C242">
        <v>57</v>
      </c>
      <c r="D242">
        <v>0.31</v>
      </c>
      <c r="E242">
        <v>5</v>
      </c>
      <c r="F242" s="5">
        <v>0.707</v>
      </c>
      <c r="G242" s="8">
        <f t="shared" si="28"/>
        <v>1.190095826862729</v>
      </c>
      <c r="H242" s="6">
        <f t="shared" si="29"/>
        <v>129.9967741935484</v>
      </c>
      <c r="I242" s="6">
        <f t="shared" si="30"/>
        <v>130.0164111190551</v>
      </c>
      <c r="J242" s="5">
        <v>4.4</v>
      </c>
      <c r="K242" s="8">
        <f t="shared" si="32"/>
        <v>2.1142</v>
      </c>
      <c r="L242" s="6">
        <f t="shared" si="31"/>
        <v>71.70967741935485</v>
      </c>
      <c r="M242" s="6">
        <f t="shared" si="33"/>
        <v>87.6570444951593</v>
      </c>
    </row>
    <row r="243" spans="1:13" ht="12.75">
      <c r="A243" t="s">
        <v>231</v>
      </c>
      <c r="B243" t="s">
        <v>271</v>
      </c>
      <c r="C243">
        <v>35</v>
      </c>
      <c r="D243">
        <v>0.35</v>
      </c>
      <c r="E243">
        <v>215</v>
      </c>
      <c r="F243" s="5">
        <v>0.707</v>
      </c>
      <c r="G243" s="8">
        <f t="shared" si="28"/>
        <v>69.79613037267887</v>
      </c>
      <c r="H243" s="6">
        <f t="shared" si="29"/>
        <v>70.7</v>
      </c>
      <c r="I243" s="6">
        <f t="shared" si="30"/>
        <v>70.71067973141594</v>
      </c>
      <c r="J243" s="5">
        <v>4.4</v>
      </c>
      <c r="K243" s="8">
        <f t="shared" si="32"/>
        <v>115.885</v>
      </c>
      <c r="L243" s="6">
        <f t="shared" si="31"/>
        <v>39</v>
      </c>
      <c r="M243" s="6">
        <f t="shared" si="33"/>
        <v>47.67312946227962</v>
      </c>
    </row>
    <row r="244" spans="1:13" ht="12.75">
      <c r="A244" t="s">
        <v>231</v>
      </c>
      <c r="B244" t="s">
        <v>232</v>
      </c>
      <c r="C244">
        <v>37</v>
      </c>
      <c r="D244">
        <v>0.37</v>
      </c>
      <c r="E244">
        <v>97.6</v>
      </c>
      <c r="F244" s="5">
        <v>0.707</v>
      </c>
      <c r="G244" s="8">
        <f t="shared" si="28"/>
        <v>36.81354680685165</v>
      </c>
      <c r="H244" s="6">
        <f t="shared" si="29"/>
        <v>70.7</v>
      </c>
      <c r="I244" s="6">
        <f t="shared" si="30"/>
        <v>70.71067973141594</v>
      </c>
      <c r="J244" s="5">
        <v>4.4</v>
      </c>
      <c r="K244" s="8">
        <f t="shared" si="32"/>
        <v>58.790335999999996</v>
      </c>
      <c r="L244" s="6">
        <f t="shared" si="31"/>
        <v>39</v>
      </c>
      <c r="M244" s="6">
        <f t="shared" si="33"/>
        <v>47.67312946227962</v>
      </c>
    </row>
    <row r="245" spans="1:13" ht="12.75">
      <c r="A245" t="s">
        <v>231</v>
      </c>
      <c r="B245" t="s">
        <v>233</v>
      </c>
      <c r="C245">
        <v>36</v>
      </c>
      <c r="D245">
        <v>0.31</v>
      </c>
      <c r="E245">
        <v>132</v>
      </c>
      <c r="F245" s="5">
        <v>0.707</v>
      </c>
      <c r="G245" s="8">
        <f t="shared" si="28"/>
        <v>31.418529829176045</v>
      </c>
      <c r="H245" s="6">
        <f t="shared" si="29"/>
        <v>82.1032258064516</v>
      </c>
      <c r="I245" s="6">
        <f t="shared" si="30"/>
        <v>82.11562807519269</v>
      </c>
      <c r="J245" s="5">
        <v>4.4</v>
      </c>
      <c r="K245" s="8">
        <f t="shared" si="32"/>
        <v>55.81488000000001</v>
      </c>
      <c r="L245" s="6">
        <f t="shared" si="31"/>
        <v>45.29032258064517</v>
      </c>
      <c r="M245" s="6">
        <f t="shared" si="33"/>
        <v>55.36234389167955</v>
      </c>
    </row>
    <row r="246" spans="1:13" ht="12.75">
      <c r="A246" s="3" t="s">
        <v>302</v>
      </c>
      <c r="B246" t="s">
        <v>303</v>
      </c>
      <c r="C246">
        <v>30.8</v>
      </c>
      <c r="D246">
        <v>0.45</v>
      </c>
      <c r="E246">
        <v>340</v>
      </c>
      <c r="F246" s="5">
        <v>0.707</v>
      </c>
      <c r="G246" s="8">
        <f t="shared" si="28"/>
        <v>231.54609566536303</v>
      </c>
      <c r="H246" s="6">
        <f t="shared" si="29"/>
        <v>48.39022222222222</v>
      </c>
      <c r="I246" s="6">
        <f t="shared" si="30"/>
        <v>48.39753190505802</v>
      </c>
      <c r="J246" s="5"/>
      <c r="K246" s="8"/>
      <c r="L246" s="6">
        <f t="shared" si="31"/>
        <v>26.693333333333335</v>
      </c>
      <c r="M246" s="6"/>
    </row>
    <row r="247" spans="1:13" ht="12.75">
      <c r="A247" t="s">
        <v>190</v>
      </c>
      <c r="B247" t="s">
        <v>199</v>
      </c>
      <c r="C247">
        <v>28</v>
      </c>
      <c r="D247">
        <v>0.34</v>
      </c>
      <c r="E247">
        <v>307</v>
      </c>
      <c r="F247" s="5">
        <v>0.707</v>
      </c>
      <c r="G247" s="8">
        <f t="shared" si="28"/>
        <v>92.35990204268589</v>
      </c>
      <c r="H247" s="9">
        <f t="shared" si="29"/>
        <v>58.2235294117647</v>
      </c>
      <c r="I247" s="9">
        <f t="shared" si="30"/>
        <v>58.232324484695475</v>
      </c>
      <c r="J247" s="5">
        <v>4.4</v>
      </c>
      <c r="K247" s="8">
        <f aca="true" t="shared" si="34" ref="K247:K262">J247*E247*D247*D247</f>
        <v>156.15248000000005</v>
      </c>
      <c r="L247" s="6">
        <f t="shared" si="31"/>
        <v>32.11764705882353</v>
      </c>
      <c r="M247" s="6">
        <f aca="true" t="shared" si="35" ref="M247:M262">C247*SQRT(E247/K247)</f>
        <v>39.26022426305379</v>
      </c>
    </row>
    <row r="248" spans="1:13" ht="12.75">
      <c r="A248" t="s">
        <v>190</v>
      </c>
      <c r="B248" t="s">
        <v>200</v>
      </c>
      <c r="C248">
        <v>28</v>
      </c>
      <c r="D248">
        <v>0.34</v>
      </c>
      <c r="E248">
        <v>304</v>
      </c>
      <c r="F248" s="5">
        <v>0.707</v>
      </c>
      <c r="G248" s="8">
        <f t="shared" si="28"/>
        <v>91.45736228331111</v>
      </c>
      <c r="H248" s="9">
        <f t="shared" si="29"/>
        <v>58.2235294117647</v>
      </c>
      <c r="I248" s="9">
        <f t="shared" si="30"/>
        <v>58.232324484695475</v>
      </c>
      <c r="J248" s="5">
        <v>4.4</v>
      </c>
      <c r="K248" s="8">
        <f t="shared" si="34"/>
        <v>154.62656000000004</v>
      </c>
      <c r="L248" s="6">
        <f t="shared" si="31"/>
        <v>32.11764705882353</v>
      </c>
      <c r="M248" s="6">
        <f t="shared" si="35"/>
        <v>39.2602242630538</v>
      </c>
    </row>
    <row r="249" spans="1:13" ht="12.75">
      <c r="A249" t="s">
        <v>190</v>
      </c>
      <c r="B249" t="s">
        <v>191</v>
      </c>
      <c r="C249">
        <v>28</v>
      </c>
      <c r="D249">
        <v>0.31</v>
      </c>
      <c r="E249">
        <v>304</v>
      </c>
      <c r="F249" s="5">
        <v>0.707</v>
      </c>
      <c r="G249" s="8">
        <f t="shared" si="28"/>
        <v>72.35782627325392</v>
      </c>
      <c r="H249" s="9">
        <f t="shared" si="29"/>
        <v>63.85806451612903</v>
      </c>
      <c r="I249" s="9">
        <f t="shared" si="30"/>
        <v>63.86771072514988</v>
      </c>
      <c r="J249" s="5">
        <v>4.4</v>
      </c>
      <c r="K249" s="8">
        <f t="shared" si="34"/>
        <v>128.54336</v>
      </c>
      <c r="L249" s="6">
        <f t="shared" si="31"/>
        <v>35.225806451612904</v>
      </c>
      <c r="M249" s="6">
        <f t="shared" si="35"/>
        <v>43.05960080463965</v>
      </c>
    </row>
    <row r="250" spans="1:15" ht="12.75">
      <c r="A250" t="s">
        <v>46</v>
      </c>
      <c r="B250" t="s">
        <v>62</v>
      </c>
      <c r="C250">
        <v>35</v>
      </c>
      <c r="D250">
        <v>0.49</v>
      </c>
      <c r="E250">
        <v>55.12</v>
      </c>
      <c r="F250" s="5">
        <v>0.707</v>
      </c>
      <c r="G250" s="8">
        <f t="shared" si="28"/>
        <v>50.9503867194869</v>
      </c>
      <c r="H250" s="9">
        <f t="shared" si="29"/>
        <v>50.49999999999999</v>
      </c>
      <c r="I250" s="9">
        <f t="shared" si="30"/>
        <v>50.507628379582805</v>
      </c>
      <c r="J250" s="5">
        <v>4.4</v>
      </c>
      <c r="K250" s="8">
        <f t="shared" si="34"/>
        <v>58.2309728</v>
      </c>
      <c r="L250" s="6">
        <f t="shared" si="31"/>
        <v>27.857142857142858</v>
      </c>
      <c r="M250" s="6">
        <f t="shared" si="35"/>
        <v>34.05223533019972</v>
      </c>
      <c r="O250" s="15"/>
    </row>
    <row r="251" spans="1:13" ht="12.75">
      <c r="A251" t="s">
        <v>46</v>
      </c>
      <c r="B251" t="s">
        <v>65</v>
      </c>
      <c r="C251">
        <v>40</v>
      </c>
      <c r="D251">
        <v>0.43</v>
      </c>
      <c r="E251">
        <v>29.38</v>
      </c>
      <c r="F251" s="5">
        <v>0.707</v>
      </c>
      <c r="G251" s="8">
        <f t="shared" si="28"/>
        <v>17.24838624666216</v>
      </c>
      <c r="H251" s="9">
        <f t="shared" si="29"/>
        <v>65.76744186046511</v>
      </c>
      <c r="I251" s="9">
        <f t="shared" si="30"/>
        <v>65.7773764943404</v>
      </c>
      <c r="J251" s="5">
        <v>4.4</v>
      </c>
      <c r="K251" s="8">
        <f t="shared" si="34"/>
        <v>23.9023928</v>
      </c>
      <c r="L251" s="6">
        <f t="shared" si="31"/>
        <v>36.27906976744186</v>
      </c>
      <c r="M251" s="6">
        <f t="shared" si="35"/>
        <v>44.347097174213594</v>
      </c>
    </row>
    <row r="252" spans="1:13" ht="12.75">
      <c r="A252" t="s">
        <v>46</v>
      </c>
      <c r="B252" t="s">
        <v>66</v>
      </c>
      <c r="C252">
        <v>45</v>
      </c>
      <c r="D252">
        <v>0.44</v>
      </c>
      <c r="E252">
        <v>88.14</v>
      </c>
      <c r="F252" s="5">
        <v>0.707</v>
      </c>
      <c r="G252" s="7">
        <f t="shared" si="28"/>
        <v>55.719052143843754</v>
      </c>
      <c r="H252" s="6">
        <f t="shared" si="29"/>
        <v>72.30681818181817</v>
      </c>
      <c r="I252" s="6">
        <f t="shared" si="30"/>
        <v>72.31774063440265</v>
      </c>
      <c r="J252" s="5">
        <v>4.4</v>
      </c>
      <c r="K252" s="8">
        <f t="shared" si="34"/>
        <v>75.0811776</v>
      </c>
      <c r="L252" s="6">
        <f t="shared" si="31"/>
        <v>39.88636363636364</v>
      </c>
      <c r="M252" s="6">
        <f t="shared" si="35"/>
        <v>48.756609677331426</v>
      </c>
    </row>
    <row r="253" spans="1:13" ht="12.75">
      <c r="A253" t="s">
        <v>46</v>
      </c>
      <c r="B253" t="s">
        <v>48</v>
      </c>
      <c r="C253">
        <v>50</v>
      </c>
      <c r="D253">
        <v>0.46</v>
      </c>
      <c r="E253">
        <v>12.76</v>
      </c>
      <c r="F253" s="5">
        <v>0.707</v>
      </c>
      <c r="G253" s="8">
        <f t="shared" si="28"/>
        <v>9.366957040614194</v>
      </c>
      <c r="H253" s="9">
        <f t="shared" si="29"/>
        <v>76.84782608695652</v>
      </c>
      <c r="I253" s="9">
        <f t="shared" si="30"/>
        <v>76.85943449066949</v>
      </c>
      <c r="J253" s="5">
        <v>4.4</v>
      </c>
      <c r="K253" s="8">
        <f t="shared" si="34"/>
        <v>11.880070400000001</v>
      </c>
      <c r="L253" s="6">
        <f t="shared" si="31"/>
        <v>42.391304347826086</v>
      </c>
      <c r="M253" s="6">
        <f t="shared" si="35"/>
        <v>51.818618980738705</v>
      </c>
    </row>
    <row r="254" spans="1:13" ht="12.75">
      <c r="A254" t="s">
        <v>46</v>
      </c>
      <c r="B254" t="s">
        <v>45</v>
      </c>
      <c r="C254">
        <v>55</v>
      </c>
      <c r="D254">
        <v>0.49</v>
      </c>
      <c r="E254">
        <v>35.06</v>
      </c>
      <c r="F254" s="5">
        <v>0.707</v>
      </c>
      <c r="G254" s="7">
        <f t="shared" si="28"/>
        <v>32.40784757592908</v>
      </c>
      <c r="H254" s="9">
        <f t="shared" si="29"/>
        <v>79.35714285714286</v>
      </c>
      <c r="I254" s="9">
        <f t="shared" si="30"/>
        <v>79.36913031077299</v>
      </c>
      <c r="J254" s="5">
        <v>4.4</v>
      </c>
      <c r="K254" s="8">
        <f t="shared" si="34"/>
        <v>37.0387864</v>
      </c>
      <c r="L254" s="6">
        <f t="shared" si="31"/>
        <v>43.775510204081634</v>
      </c>
      <c r="M254" s="6">
        <f t="shared" si="35"/>
        <v>53.51065551888529</v>
      </c>
    </row>
    <row r="255" spans="1:13" ht="12.75">
      <c r="A255" t="s">
        <v>46</v>
      </c>
      <c r="B255" t="s">
        <v>67</v>
      </c>
      <c r="C255">
        <v>45</v>
      </c>
      <c r="D255">
        <v>0.32</v>
      </c>
      <c r="E255">
        <v>26.47</v>
      </c>
      <c r="F255" s="5">
        <v>0.707</v>
      </c>
      <c r="G255" s="7">
        <f t="shared" si="28"/>
        <v>6.8198133597015</v>
      </c>
      <c r="H255" s="6">
        <f t="shared" si="29"/>
        <v>99.42187499999999</v>
      </c>
      <c r="I255" s="6">
        <f t="shared" si="30"/>
        <v>99.43689337230364</v>
      </c>
      <c r="J255" s="5">
        <v>4.4</v>
      </c>
      <c r="K255" s="8">
        <f t="shared" si="34"/>
        <v>11.926323200000002</v>
      </c>
      <c r="L255" s="6">
        <f t="shared" si="31"/>
        <v>54.84375</v>
      </c>
      <c r="M255" s="6">
        <f t="shared" si="35"/>
        <v>67.04033830633071</v>
      </c>
    </row>
    <row r="256" spans="1:13" ht="12.75">
      <c r="A256" t="s">
        <v>46</v>
      </c>
      <c r="B256" t="s">
        <v>53</v>
      </c>
      <c r="C256">
        <v>60</v>
      </c>
      <c r="D256">
        <v>0.42</v>
      </c>
      <c r="E256">
        <v>5.92</v>
      </c>
      <c r="F256" s="5">
        <v>0.707</v>
      </c>
      <c r="G256" s="7">
        <f t="shared" si="28"/>
        <v>3.2286017270110587</v>
      </c>
      <c r="H256" s="9">
        <f t="shared" si="29"/>
        <v>100.99999999999999</v>
      </c>
      <c r="I256" s="9">
        <f t="shared" si="30"/>
        <v>101.01525675916561</v>
      </c>
      <c r="J256" s="5">
        <v>4.4</v>
      </c>
      <c r="K256" s="8">
        <f t="shared" si="34"/>
        <v>4.5948672</v>
      </c>
      <c r="L256" s="6">
        <f t="shared" si="31"/>
        <v>55.71428571428572</v>
      </c>
      <c r="M256" s="6">
        <f t="shared" si="35"/>
        <v>68.10447066039944</v>
      </c>
    </row>
    <row r="257" spans="1:13" ht="12.75">
      <c r="A257" t="s">
        <v>68</v>
      </c>
      <c r="B257" t="s">
        <v>69</v>
      </c>
      <c r="C257">
        <v>33</v>
      </c>
      <c r="D257">
        <v>0.33</v>
      </c>
      <c r="E257">
        <v>45</v>
      </c>
      <c r="F257" s="5">
        <v>0.707</v>
      </c>
      <c r="G257" s="8">
        <f t="shared" si="28"/>
        <v>12.534883066589254</v>
      </c>
      <c r="H257" s="9">
        <f t="shared" si="29"/>
        <v>70.69999999999999</v>
      </c>
      <c r="I257" s="9">
        <f t="shared" si="30"/>
        <v>70.71067973141592</v>
      </c>
      <c r="J257" s="5">
        <v>4.4</v>
      </c>
      <c r="K257" s="8">
        <f t="shared" si="34"/>
        <v>21.562200000000008</v>
      </c>
      <c r="L257" s="6">
        <f t="shared" si="31"/>
        <v>39</v>
      </c>
      <c r="M257" s="6">
        <f t="shared" si="35"/>
        <v>47.67312946227961</v>
      </c>
    </row>
    <row r="258" spans="1:13" ht="12.75">
      <c r="A258" t="s">
        <v>16</v>
      </c>
      <c r="B258" t="s">
        <v>270</v>
      </c>
      <c r="C258">
        <v>40</v>
      </c>
      <c r="D258">
        <v>0.75</v>
      </c>
      <c r="E258">
        <v>102</v>
      </c>
      <c r="F258" s="5">
        <v>0.707</v>
      </c>
      <c r="G258" s="7">
        <f t="shared" si="28"/>
        <v>-915.7874575026734</v>
      </c>
      <c r="H258" s="6">
        <f t="shared" si="29"/>
        <v>37.70666666666666</v>
      </c>
      <c r="I258" s="6">
        <f t="shared" si="30"/>
        <v>37.71236252342183</v>
      </c>
      <c r="J258" s="5">
        <v>4.4</v>
      </c>
      <c r="K258" s="8">
        <f t="shared" si="34"/>
        <v>252.45000000000002</v>
      </c>
      <c r="L258" s="6">
        <f t="shared" si="31"/>
        <v>20.8</v>
      </c>
      <c r="M258" s="6">
        <f t="shared" si="35"/>
        <v>25.425669046549125</v>
      </c>
    </row>
    <row r="259" spans="1:13" ht="12.75">
      <c r="A259" t="s">
        <v>16</v>
      </c>
      <c r="B259" t="s">
        <v>120</v>
      </c>
      <c r="C259">
        <v>30</v>
      </c>
      <c r="D259">
        <v>0.46</v>
      </c>
      <c r="E259">
        <v>51.5</v>
      </c>
      <c r="F259" s="5">
        <v>0.707</v>
      </c>
      <c r="G259" s="8">
        <f t="shared" si="28"/>
        <v>37.805508431946</v>
      </c>
      <c r="H259" s="9">
        <f t="shared" si="29"/>
        <v>46.10869565217391</v>
      </c>
      <c r="I259" s="9">
        <f t="shared" si="30"/>
        <v>46.11566069440169</v>
      </c>
      <c r="J259" s="5">
        <v>4.4</v>
      </c>
      <c r="K259" s="8">
        <f t="shared" si="34"/>
        <v>47.94856000000001</v>
      </c>
      <c r="L259" s="6">
        <f t="shared" si="31"/>
        <v>25.434782608695652</v>
      </c>
      <c r="M259" s="6">
        <f t="shared" si="35"/>
        <v>31.091171388443225</v>
      </c>
    </row>
    <row r="260" spans="1:13" ht="12.75">
      <c r="A260" t="s">
        <v>16</v>
      </c>
      <c r="B260" t="s">
        <v>17</v>
      </c>
      <c r="C260">
        <v>25</v>
      </c>
      <c r="D260">
        <v>0.28</v>
      </c>
      <c r="E260">
        <v>160</v>
      </c>
      <c r="F260" s="5">
        <v>0.707</v>
      </c>
      <c r="G260" s="7">
        <f>E260/(POWER((F260/D260),2)-1)</f>
        <v>29.763980932449726</v>
      </c>
      <c r="H260" s="6">
        <f t="shared" si="29"/>
        <v>63.125</v>
      </c>
      <c r="I260" s="6">
        <f>H260*SQRT((((1/POWER(F260,2))-2)+SQRT(POWER(((1/POWER(F260,2))-2),2)+4))/2)</f>
        <v>63.13453547447851</v>
      </c>
      <c r="J260" s="5">
        <v>4.4</v>
      </c>
      <c r="K260" s="8">
        <f t="shared" si="34"/>
        <v>55.1936</v>
      </c>
      <c r="L260" s="6">
        <f t="shared" si="31"/>
        <v>34.82142857142857</v>
      </c>
      <c r="M260" s="6">
        <f t="shared" si="35"/>
        <v>42.56529416274966</v>
      </c>
    </row>
    <row r="261" spans="1:13" ht="12.75">
      <c r="A261" t="s">
        <v>16</v>
      </c>
      <c r="B261" t="s">
        <v>152</v>
      </c>
      <c r="C261">
        <v>32</v>
      </c>
      <c r="D261">
        <v>0.35</v>
      </c>
      <c r="E261">
        <v>77</v>
      </c>
      <c r="F261" s="5">
        <v>0.707</v>
      </c>
      <c r="G261" s="8">
        <f>E261/(POWER((F261/D261),2)-1)</f>
        <v>24.99675366835476</v>
      </c>
      <c r="H261" s="9">
        <f t="shared" si="29"/>
        <v>64.64</v>
      </c>
      <c r="I261" s="9">
        <f>H261*SQRT((((1/POWER(F261,2))-2)+SQRT(POWER(((1/POWER(F261,2))-2),2)+4))/2)</f>
        <v>64.649764325866</v>
      </c>
      <c r="J261" s="5">
        <v>4.4</v>
      </c>
      <c r="K261" s="8">
        <f t="shared" si="34"/>
        <v>41.503</v>
      </c>
      <c r="L261" s="6">
        <f t="shared" si="31"/>
        <v>35.65714285714286</v>
      </c>
      <c r="M261" s="6">
        <f t="shared" si="35"/>
        <v>43.58686122265565</v>
      </c>
    </row>
    <row r="262" spans="1:13" ht="12.75">
      <c r="A262" t="s">
        <v>49</v>
      </c>
      <c r="B262" t="s">
        <v>216</v>
      </c>
      <c r="C262">
        <v>33.4</v>
      </c>
      <c r="D262">
        <v>0.29</v>
      </c>
      <c r="E262">
        <v>32.4</v>
      </c>
      <c r="F262" s="5">
        <v>0.707</v>
      </c>
      <c r="G262" s="7">
        <f>E262/(POWER((F262/D262),2)-1)</f>
        <v>6.5540506411320285</v>
      </c>
      <c r="H262" s="6">
        <f t="shared" si="29"/>
        <v>81.42689655172414</v>
      </c>
      <c r="I262" s="6">
        <f>H262*SQRT((((1/POWER(F262,2))-2)+SQRT(POWER(((1/POWER(F262,2))-2),2)+4))/2)</f>
        <v>81.43919665618249</v>
      </c>
      <c r="J262" s="5">
        <v>4.4</v>
      </c>
      <c r="K262" s="8">
        <f t="shared" si="34"/>
        <v>11.989295999999998</v>
      </c>
      <c r="L262" s="6">
        <f t="shared" si="31"/>
        <v>44.91724137931035</v>
      </c>
      <c r="M262" s="6">
        <f t="shared" si="35"/>
        <v>54.9062939324186</v>
      </c>
    </row>
  </sheetData>
  <sheetProtection/>
  <mergeCells count="3">
    <mergeCell ref="F1:I1"/>
    <mergeCell ref="A1:E1"/>
    <mergeCell ref="J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Plantefève </dc:creator>
  <cp:keywords/>
  <dc:description/>
  <cp:lastModifiedBy>ADM</cp:lastModifiedBy>
  <dcterms:created xsi:type="dcterms:W3CDTF">2009-09-20T16:17:33Z</dcterms:created>
  <dcterms:modified xsi:type="dcterms:W3CDTF">2021-08-19T21:05:55Z</dcterms:modified>
  <cp:category/>
  <cp:version/>
  <cp:contentType/>
  <cp:contentStatus/>
</cp:coreProperties>
</file>